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23040" windowHeight="8628" tabRatio="500" activeTab="0"/>
  </bookViews>
  <sheets>
    <sheet name="Sheet1" sheetId="1" r:id="rId1"/>
    <sheet name="Sayfa1" sheetId="2" r:id="rId2"/>
    <sheet name="Sayfa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<sst xmlns="http://schemas.openxmlformats.org/spreadsheetml/2006/main" count="211" uniqueCount="117">
  <si>
    <t>Tour Code</t>
  </si>
  <si>
    <t>Departure Code</t>
  </si>
  <si>
    <t>Start</t>
  </si>
  <si>
    <t>End</t>
  </si>
  <si>
    <t>Guaranteed</t>
  </si>
  <si>
    <t>Seats</t>
  </si>
  <si>
    <t>Own Local</t>
  </si>
  <si>
    <t>Local Payment</t>
  </si>
  <si>
    <t>Local From</t>
  </si>
  <si>
    <t>Local To</t>
  </si>
  <si>
    <t>GBP Single</t>
  </si>
  <si>
    <t>GBP Shared</t>
  </si>
  <si>
    <t>EUR Single</t>
  </si>
  <si>
    <t>EUR Shared</t>
  </si>
  <si>
    <t>USD Single</t>
  </si>
  <si>
    <t>USD Shared</t>
  </si>
  <si>
    <t>AUD Single</t>
  </si>
  <si>
    <t>AUD Shared</t>
  </si>
  <si>
    <t>CAD Single</t>
  </si>
  <si>
    <t>CAD Shared</t>
  </si>
  <si>
    <t>Pre Departure</t>
  </si>
  <si>
    <t>Pre Dep GBP</t>
  </si>
  <si>
    <t>Pre Dep EUR</t>
  </si>
  <si>
    <t>Pre Dep USD</t>
  </si>
  <si>
    <t>Pre Dep AUD</t>
  </si>
  <si>
    <t>Pre Dep CAD</t>
  </si>
  <si>
    <t>Post Departure</t>
  </si>
  <si>
    <t>Post Dep GBP</t>
  </si>
  <si>
    <t>Post Dep EUR</t>
  </si>
  <si>
    <t>Post Dep USD</t>
  </si>
  <si>
    <t>Post Dep AUD</t>
  </si>
  <si>
    <t>Post Dep CAD</t>
  </si>
  <si>
    <t>TB1-062417</t>
  </si>
  <si>
    <t>GBP</t>
  </si>
  <si>
    <t>TB1-070117</t>
  </si>
  <si>
    <t>TB1-070817</t>
  </si>
  <si>
    <t>TB1-071517</t>
  </si>
  <si>
    <t>TB1-072217</t>
  </si>
  <si>
    <t>TB1-072917</t>
  </si>
  <si>
    <t>TB1-080517</t>
  </si>
  <si>
    <t>TB1-081217</t>
  </si>
  <si>
    <t>TB1-081917</t>
  </si>
  <si>
    <t>TB1-082617</t>
  </si>
  <si>
    <t>TB1-090217</t>
  </si>
  <si>
    <t>TB1-090917</t>
  </si>
  <si>
    <t>RH-061717</t>
  </si>
  <si>
    <t>RH-071517</t>
  </si>
  <si>
    <t>RH-080517</t>
  </si>
  <si>
    <t>RH-082617</t>
  </si>
  <si>
    <t>RH-091617</t>
  </si>
  <si>
    <t>RH-101417</t>
  </si>
  <si>
    <t>RH-111117</t>
  </si>
  <si>
    <t>RH-122417</t>
  </si>
  <si>
    <t>AN-12</t>
  </si>
  <si>
    <t>ANZAC 2018 TURLARI</t>
  </si>
  <si>
    <t>Week Day</t>
  </si>
  <si>
    <t>Date</t>
  </si>
  <si>
    <t>2 day</t>
  </si>
  <si>
    <t>3 day</t>
  </si>
  <si>
    <t>4 day</t>
  </si>
  <si>
    <t>5 day</t>
  </si>
  <si>
    <t>6 day</t>
  </si>
  <si>
    <t>8 day</t>
  </si>
  <si>
    <t>9 day</t>
  </si>
  <si>
    <t xml:space="preserve">10 day </t>
  </si>
  <si>
    <t xml:space="preserve">11 day </t>
  </si>
  <si>
    <t xml:space="preserve">12 day </t>
  </si>
  <si>
    <t>Sunday</t>
  </si>
  <si>
    <t>Monday</t>
  </si>
  <si>
    <t>Tuesday</t>
  </si>
  <si>
    <t>Wednesday</t>
  </si>
  <si>
    <t>Ist BC</t>
  </si>
  <si>
    <t>Thursday</t>
  </si>
  <si>
    <t>Ist-Cap</t>
  </si>
  <si>
    <t>Friday</t>
  </si>
  <si>
    <t>Cap</t>
  </si>
  <si>
    <t>Saturday</t>
  </si>
  <si>
    <t>Ist-Pam</t>
  </si>
  <si>
    <t>Cap-Pam</t>
  </si>
  <si>
    <t>Ist</t>
  </si>
  <si>
    <t>Pam-Kuşadası</t>
  </si>
  <si>
    <t>Ist CT-BC</t>
  </si>
  <si>
    <t>Kuşadası- Ephesus-Pergamum-Ayvalık</t>
  </si>
  <si>
    <t>Ist-DS</t>
  </si>
  <si>
    <t>Ayv-Troy-Gal Dawn Service</t>
  </si>
  <si>
    <t>Gal-Ist</t>
  </si>
  <si>
    <t>Gal-Çanakkale</t>
  </si>
  <si>
    <t>Gal-Kuçukkuyu</t>
  </si>
  <si>
    <t>DS-Çanakkale</t>
  </si>
  <si>
    <t xml:space="preserve">Ist </t>
  </si>
  <si>
    <t>Çanakkale-Troy-Gal-Ist</t>
  </si>
  <si>
    <t>K.kuyu-Troy-Gal-Ist</t>
  </si>
  <si>
    <t>Çanakkale -Gal-Ist</t>
  </si>
  <si>
    <t>Ist - Cairo</t>
  </si>
  <si>
    <t>Ist CT</t>
  </si>
  <si>
    <t>Cairo - Hurghada</t>
  </si>
  <si>
    <t>Ist Prince Islands</t>
  </si>
  <si>
    <t>Hurghada- Luxor</t>
  </si>
  <si>
    <t>AN-12-041817</t>
  </si>
  <si>
    <t>AN-11</t>
  </si>
  <si>
    <t>AN-10</t>
  </si>
  <si>
    <t>AN-11-041817</t>
  </si>
  <si>
    <t>AN-9</t>
  </si>
  <si>
    <t>AN-8</t>
  </si>
  <si>
    <t>AN-10-041817</t>
  </si>
  <si>
    <t>AN-9-042017</t>
  </si>
  <si>
    <t>AN-8-042017</t>
  </si>
  <si>
    <t>AN-6</t>
  </si>
  <si>
    <t>AN-6-042217</t>
  </si>
  <si>
    <t>AN-5</t>
  </si>
  <si>
    <t>AN-5-042217</t>
  </si>
  <si>
    <t>AN-4</t>
  </si>
  <si>
    <t>AN-3</t>
  </si>
  <si>
    <t>AN-2</t>
  </si>
  <si>
    <t>AN-4-042217</t>
  </si>
  <si>
    <t>AN-3-042417</t>
  </si>
  <si>
    <t>AN-2-042417</t>
  </si>
</sst>
</file>

<file path=xl/styles.xml><?xml version="1.0" encoding="utf-8"?>
<styleSheet xmlns="http://schemas.openxmlformats.org/spreadsheetml/2006/main">
  <numFmts count="1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[$-409]d\-mmm\-yyyy;@"/>
    <numFmt numFmtId="165" formatCode="_-* #,##0\ _₺_-;\-* #,##0\ _₺_-;_-* &quot;-&quot;??\ _₺_-;_-@_-"/>
    <numFmt numFmtId="166" formatCode="0.0"/>
    <numFmt numFmtId="167" formatCode="[$-409]d\-mmm;@"/>
    <numFmt numFmtId="168" formatCode="[$£-809]#,##0"/>
  </numFmts>
  <fonts count="5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sz val="11"/>
      <name val="Arial Tur"/>
      <family val="0"/>
    </font>
    <font>
      <b/>
      <sz val="11"/>
      <name val="Arial Tur"/>
      <family val="2"/>
    </font>
    <font>
      <sz val="11"/>
      <color indexed="8"/>
      <name val="Arial Tur"/>
      <family val="0"/>
    </font>
    <font>
      <sz val="11"/>
      <color indexed="8"/>
      <name val="Arial"/>
      <family val="2"/>
    </font>
    <font>
      <b/>
      <sz val="11"/>
      <color indexed="8"/>
      <name val="Arial Tur"/>
      <family val="2"/>
    </font>
    <font>
      <sz val="11"/>
      <color indexed="10"/>
      <name val="Arial"/>
      <family val="2"/>
    </font>
    <font>
      <sz val="11"/>
      <color indexed="56"/>
      <name val="Arial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theme="1"/>
      <name val="Arial Tur"/>
      <family val="0"/>
    </font>
    <font>
      <sz val="11"/>
      <color theme="1"/>
      <name val="Arial"/>
      <family val="2"/>
    </font>
    <font>
      <b/>
      <sz val="11"/>
      <color theme="1"/>
      <name val="Arial Tur"/>
      <family val="2"/>
    </font>
    <font>
      <sz val="11"/>
      <color rgb="FFFF0000"/>
      <name val="Arial"/>
      <family val="2"/>
    </font>
    <font>
      <sz val="11"/>
      <color rgb="FF002060"/>
      <name val="Arial"/>
      <family val="2"/>
    </font>
    <font>
      <sz val="11"/>
      <color rgb="FF002060"/>
      <name val="Calibri"/>
      <family val="2"/>
    </font>
    <font>
      <sz val="10"/>
      <color rgb="FF002060"/>
      <name val="Arial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7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0" fontId="19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16" fontId="21" fillId="0" borderId="11" xfId="0" applyNumberFormat="1" applyFont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/>
    </xf>
    <xf numFmtId="16" fontId="48" fillId="0" borderId="14" xfId="0" applyNumberFormat="1" applyFont="1" applyFill="1" applyBorder="1" applyAlignment="1">
      <alignment horizontal="left"/>
    </xf>
    <xf numFmtId="16" fontId="48" fillId="0" borderId="14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9" fillId="0" borderId="16" xfId="0" applyFont="1" applyFill="1" applyBorder="1" applyAlignment="1">
      <alignment/>
    </xf>
    <xf numFmtId="0" fontId="50" fillId="0" borderId="15" xfId="0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5" xfId="0" applyFont="1" applyFill="1" applyBorder="1" applyAlignment="1">
      <alignment/>
    </xf>
    <xf numFmtId="0" fontId="49" fillId="0" borderId="18" xfId="0" applyFont="1" applyFill="1" applyBorder="1" applyAlignment="1">
      <alignment horizontal="center"/>
    </xf>
    <xf numFmtId="0" fontId="49" fillId="0" borderId="19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16" fontId="49" fillId="0" borderId="14" xfId="0" applyNumberFormat="1" applyFont="1" applyFill="1" applyBorder="1" applyAlignment="1">
      <alignment horizontal="center"/>
    </xf>
    <xf numFmtId="0" fontId="51" fillId="0" borderId="21" xfId="0" applyFont="1" applyFill="1" applyBorder="1" applyAlignment="1">
      <alignment horizontal="center"/>
    </xf>
    <xf numFmtId="0" fontId="51" fillId="0" borderId="22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21" xfId="0" applyFont="1" applyFill="1" applyBorder="1" applyAlignment="1">
      <alignment/>
    </xf>
    <xf numFmtId="0" fontId="51" fillId="0" borderId="24" xfId="0" applyFont="1" applyFill="1" applyBorder="1" applyAlignment="1">
      <alignment/>
    </xf>
    <xf numFmtId="0" fontId="52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52" fillId="0" borderId="21" xfId="0" applyFont="1" applyFill="1" applyBorder="1" applyAlignment="1">
      <alignment horizontal="center"/>
    </xf>
    <xf numFmtId="0" fontId="52" fillId="0" borderId="22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0" fontId="52" fillId="0" borderId="21" xfId="0" applyFont="1" applyFill="1" applyBorder="1" applyAlignment="1">
      <alignment/>
    </xf>
    <xf numFmtId="0" fontId="53" fillId="0" borderId="21" xfId="0" applyFont="1" applyFill="1" applyBorder="1" applyAlignment="1">
      <alignment horizontal="center"/>
    </xf>
    <xf numFmtId="0" fontId="53" fillId="0" borderId="22" xfId="0" applyFont="1" applyFill="1" applyBorder="1" applyAlignment="1">
      <alignment/>
    </xf>
    <xf numFmtId="0" fontId="54" fillId="0" borderId="21" xfId="0" applyFont="1" applyFill="1" applyBorder="1" applyAlignment="1">
      <alignment/>
    </xf>
    <xf numFmtId="0" fontId="54" fillId="0" borderId="22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16" fontId="51" fillId="0" borderId="14" xfId="0" applyNumberFormat="1" applyFont="1" applyFill="1" applyBorder="1" applyAlignment="1">
      <alignment horizontal="center"/>
    </xf>
    <xf numFmtId="0" fontId="53" fillId="0" borderId="23" xfId="0" applyFont="1" applyFill="1" applyBorder="1" applyAlignment="1">
      <alignment/>
    </xf>
    <xf numFmtId="0" fontId="51" fillId="0" borderId="26" xfId="0" applyFont="1" applyFill="1" applyBorder="1" applyAlignment="1">
      <alignment/>
    </xf>
    <xf numFmtId="0" fontId="52" fillId="0" borderId="27" xfId="0" applyFont="1" applyFill="1" applyBorder="1" applyAlignment="1">
      <alignment/>
    </xf>
    <xf numFmtId="0" fontId="0" fillId="34" borderId="0" xfId="0" applyFill="1" applyAlignment="1">
      <alignment/>
    </xf>
    <xf numFmtId="0" fontId="49" fillId="35" borderId="20" xfId="0" applyFont="1" applyFill="1" applyBorder="1" applyAlignment="1">
      <alignment/>
    </xf>
    <xf numFmtId="16" fontId="49" fillId="35" borderId="14" xfId="0" applyNumberFormat="1" applyFont="1" applyFill="1" applyBorder="1" applyAlignment="1">
      <alignment horizontal="center"/>
    </xf>
    <xf numFmtId="0" fontId="52" fillId="35" borderId="21" xfId="0" applyFont="1" applyFill="1" applyBorder="1" applyAlignment="1">
      <alignment horizontal="center"/>
    </xf>
    <xf numFmtId="0" fontId="52" fillId="35" borderId="22" xfId="0" applyFont="1" applyFill="1" applyBorder="1" applyAlignment="1">
      <alignment/>
    </xf>
    <xf numFmtId="0" fontId="52" fillId="35" borderId="21" xfId="0" applyFont="1" applyFill="1" applyBorder="1" applyAlignment="1">
      <alignment/>
    </xf>
    <xf numFmtId="0" fontId="52" fillId="35" borderId="27" xfId="0" applyFont="1" applyFill="1" applyBorder="1" applyAlignment="1">
      <alignment/>
    </xf>
    <xf numFmtId="16" fontId="49" fillId="0" borderId="28" xfId="0" applyNumberFormat="1" applyFont="1" applyFill="1" applyBorder="1" applyAlignment="1">
      <alignment horizontal="center"/>
    </xf>
    <xf numFmtId="0" fontId="49" fillId="0" borderId="29" xfId="0" applyFont="1" applyFill="1" applyBorder="1" applyAlignment="1">
      <alignment horizontal="center"/>
    </xf>
    <xf numFmtId="0" fontId="49" fillId="0" borderId="30" xfId="0" applyFont="1" applyFill="1" applyBorder="1" applyAlignment="1">
      <alignment/>
    </xf>
    <xf numFmtId="0" fontId="49" fillId="0" borderId="29" xfId="0" applyFont="1" applyFill="1" applyBorder="1" applyAlignment="1">
      <alignment/>
    </xf>
    <xf numFmtId="0" fontId="49" fillId="0" borderId="31" xfId="0" applyFont="1" applyFill="1" applyBorder="1" applyAlignment="1">
      <alignment/>
    </xf>
    <xf numFmtId="0" fontId="49" fillId="0" borderId="32" xfId="0" applyFont="1" applyFill="1" applyBorder="1" applyAlignment="1">
      <alignment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0" fillId="22" borderId="7" xfId="44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ustafa\Desktop\Anzac%20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natics"/>
      <sheetName val="Topdeck"/>
      <sheetName val="Onthego"/>
      <sheetName val="Programs"/>
      <sheetName val="Rates"/>
      <sheetName val="Analiz"/>
      <sheetName val="Analise"/>
      <sheetName val="Sayfa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tabSelected="1" zoomScalePageLayoutView="0" workbookViewId="0" topLeftCell="A1">
      <selection activeCell="F17" sqref="F17"/>
    </sheetView>
  </sheetViews>
  <sheetFormatPr defaultColWidth="11.00390625" defaultRowHeight="15.75"/>
  <cols>
    <col min="1" max="1" width="11.00390625" style="0" customWidth="1"/>
    <col min="2" max="2" width="15.25390625" style="0" customWidth="1"/>
    <col min="3" max="3" width="10.625" style="0" bestFit="1" customWidth="1"/>
    <col min="4" max="4" width="11.00390625" style="0" bestFit="1" customWidth="1"/>
    <col min="5" max="11" width="11.00390625" style="0" customWidth="1"/>
    <col min="12" max="12" width="11.00390625" style="6" customWidth="1"/>
    <col min="13" max="26" width="11.00390625" style="0" customWidth="1"/>
    <col min="27" max="27" width="12.75390625" style="0" customWidth="1"/>
  </cols>
  <sheetData>
    <row r="1" spans="1:3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7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27" ht="15">
      <c r="A2" t="s">
        <v>53</v>
      </c>
      <c r="B2" t="s">
        <v>98</v>
      </c>
      <c r="C2" s="8">
        <v>43208</v>
      </c>
      <c r="D2" s="8">
        <f>C2+11</f>
        <v>43219</v>
      </c>
      <c r="E2" s="1">
        <v>1</v>
      </c>
      <c r="F2" s="1">
        <v>200</v>
      </c>
      <c r="G2" s="1">
        <v>0</v>
      </c>
      <c r="K2" s="4">
        <f aca="true" t="shared" si="0" ref="K2:K11">L2*1.5</f>
        <v>1183.5</v>
      </c>
      <c r="L2">
        <v>789</v>
      </c>
      <c r="M2" s="4">
        <f>K2*1.5</f>
        <v>1775.25</v>
      </c>
      <c r="N2" s="4">
        <f>L2*1.5</f>
        <v>1183.5</v>
      </c>
      <c r="O2" s="4">
        <f>K2*2</f>
        <v>2367</v>
      </c>
      <c r="P2" s="4">
        <f>L2*2</f>
        <v>1578</v>
      </c>
      <c r="Q2" s="4">
        <f>K2*2.5</f>
        <v>2958.75</v>
      </c>
      <c r="R2" s="4">
        <f>L2*2.5</f>
        <v>1972.5</v>
      </c>
      <c r="S2" s="4">
        <f>K2*2.5</f>
        <v>2958.75</v>
      </c>
      <c r="T2" s="4">
        <f>L2*2.5</f>
        <v>1972.5</v>
      </c>
      <c r="U2" s="4">
        <v>1</v>
      </c>
      <c r="V2" s="5"/>
      <c r="W2" s="4"/>
      <c r="X2" s="4"/>
      <c r="Y2" s="4"/>
      <c r="Z2" s="4"/>
      <c r="AA2" s="4">
        <v>1</v>
      </c>
    </row>
    <row r="3" spans="1:27" ht="15">
      <c r="A3" t="s">
        <v>99</v>
      </c>
      <c r="B3" t="s">
        <v>101</v>
      </c>
      <c r="C3" s="8">
        <v>43208</v>
      </c>
      <c r="D3" s="8">
        <f>C3+10</f>
        <v>43218</v>
      </c>
      <c r="E3" s="1">
        <v>1</v>
      </c>
      <c r="F3" s="1">
        <v>200</v>
      </c>
      <c r="G3" s="1">
        <v>0</v>
      </c>
      <c r="K3" s="4">
        <f t="shared" si="0"/>
        <v>1108.5</v>
      </c>
      <c r="L3">
        <v>739</v>
      </c>
      <c r="M3" s="4">
        <f>K3*1.5</f>
        <v>1662.75</v>
      </c>
      <c r="N3" s="4">
        <f>L3*1.5</f>
        <v>1108.5</v>
      </c>
      <c r="O3" s="4">
        <f>K3*2</f>
        <v>2217</v>
      </c>
      <c r="P3" s="4">
        <f>L3*2</f>
        <v>1478</v>
      </c>
      <c r="Q3" s="4">
        <f>K3*2.5</f>
        <v>2771.25</v>
      </c>
      <c r="R3" s="4">
        <f>L3*2.5</f>
        <v>1847.5</v>
      </c>
      <c r="S3" s="4">
        <f>K3*2.5</f>
        <v>2771.25</v>
      </c>
      <c r="T3" s="4">
        <f>L3*2.5</f>
        <v>1847.5</v>
      </c>
      <c r="U3" s="4">
        <v>1</v>
      </c>
      <c r="V3" s="5"/>
      <c r="W3" s="4"/>
      <c r="X3" s="4"/>
      <c r="Y3" s="4"/>
      <c r="Z3" s="4"/>
      <c r="AA3" s="4">
        <v>1</v>
      </c>
    </row>
    <row r="4" spans="1:27" ht="15">
      <c r="A4" t="s">
        <v>100</v>
      </c>
      <c r="B4" t="s">
        <v>104</v>
      </c>
      <c r="C4" s="8">
        <v>43208</v>
      </c>
      <c r="D4" s="8">
        <f>C4+9</f>
        <v>43217</v>
      </c>
      <c r="E4" s="1">
        <v>1</v>
      </c>
      <c r="F4" s="1">
        <v>200</v>
      </c>
      <c r="G4" s="1">
        <v>0</v>
      </c>
      <c r="K4" s="4">
        <f t="shared" si="0"/>
        <v>1048.5</v>
      </c>
      <c r="L4">
        <v>699</v>
      </c>
      <c r="M4" s="4">
        <f aca="true" t="shared" si="1" ref="M4:M11">K4*1.5</f>
        <v>1572.75</v>
      </c>
      <c r="N4" s="4">
        <f aca="true" t="shared" si="2" ref="N4:N11">L4*1.5</f>
        <v>1048.5</v>
      </c>
      <c r="O4" s="4">
        <f aca="true" t="shared" si="3" ref="O4:O11">K4*2</f>
        <v>2097</v>
      </c>
      <c r="P4" s="4">
        <f aca="true" t="shared" si="4" ref="P4:P11">L4*2</f>
        <v>1398</v>
      </c>
      <c r="Q4" s="4">
        <f aca="true" t="shared" si="5" ref="Q4:Q11">K4*2.5</f>
        <v>2621.25</v>
      </c>
      <c r="R4" s="4">
        <f aca="true" t="shared" si="6" ref="R4:R11">L4*2.5</f>
        <v>1747.5</v>
      </c>
      <c r="S4" s="4">
        <f aca="true" t="shared" si="7" ref="S4:S11">K4*2.5</f>
        <v>2621.25</v>
      </c>
      <c r="T4" s="4">
        <f aca="true" t="shared" si="8" ref="T4:T11">L4*2.5</f>
        <v>1747.5</v>
      </c>
      <c r="U4" s="4">
        <v>1</v>
      </c>
      <c r="AA4" s="4">
        <v>1</v>
      </c>
    </row>
    <row r="5" spans="1:27" ht="15">
      <c r="A5" t="s">
        <v>102</v>
      </c>
      <c r="B5" t="s">
        <v>105</v>
      </c>
      <c r="C5" s="8">
        <v>43210</v>
      </c>
      <c r="D5" s="8">
        <f>C5+8</f>
        <v>43218</v>
      </c>
      <c r="E5" s="1">
        <v>1</v>
      </c>
      <c r="F5" s="1">
        <v>200</v>
      </c>
      <c r="G5" s="1">
        <v>0</v>
      </c>
      <c r="K5" s="4">
        <f t="shared" si="0"/>
        <v>898.5</v>
      </c>
      <c r="L5">
        <v>599</v>
      </c>
      <c r="M5" s="4">
        <f t="shared" si="1"/>
        <v>1347.75</v>
      </c>
      <c r="N5" s="4">
        <f t="shared" si="2"/>
        <v>898.5</v>
      </c>
      <c r="O5" s="4">
        <f t="shared" si="3"/>
        <v>1797</v>
      </c>
      <c r="P5" s="4">
        <f t="shared" si="4"/>
        <v>1198</v>
      </c>
      <c r="Q5" s="4">
        <f t="shared" si="5"/>
        <v>2246.25</v>
      </c>
      <c r="R5" s="4">
        <f t="shared" si="6"/>
        <v>1497.5</v>
      </c>
      <c r="S5" s="4">
        <f t="shared" si="7"/>
        <v>2246.25</v>
      </c>
      <c r="T5" s="4">
        <f t="shared" si="8"/>
        <v>1497.5</v>
      </c>
      <c r="U5" s="4">
        <v>1</v>
      </c>
      <c r="AA5" s="4">
        <v>1</v>
      </c>
    </row>
    <row r="6" spans="1:27" ht="15">
      <c r="A6" t="s">
        <v>103</v>
      </c>
      <c r="B6" t="s">
        <v>106</v>
      </c>
      <c r="C6" s="8">
        <v>43210</v>
      </c>
      <c r="D6" s="8">
        <f>C6+7</f>
        <v>43217</v>
      </c>
      <c r="E6" s="1">
        <v>1</v>
      </c>
      <c r="F6" s="1">
        <v>200</v>
      </c>
      <c r="G6" s="1">
        <v>0</v>
      </c>
      <c r="K6" s="4">
        <f t="shared" si="0"/>
        <v>823.5</v>
      </c>
      <c r="L6">
        <v>549</v>
      </c>
      <c r="M6" s="4">
        <f t="shared" si="1"/>
        <v>1235.25</v>
      </c>
      <c r="N6" s="4">
        <f t="shared" si="2"/>
        <v>823.5</v>
      </c>
      <c r="O6" s="4">
        <f t="shared" si="3"/>
        <v>1647</v>
      </c>
      <c r="P6" s="4">
        <f t="shared" si="4"/>
        <v>1098</v>
      </c>
      <c r="Q6" s="4">
        <f t="shared" si="5"/>
        <v>2058.75</v>
      </c>
      <c r="R6" s="4">
        <f t="shared" si="6"/>
        <v>1372.5</v>
      </c>
      <c r="S6" s="4">
        <f t="shared" si="7"/>
        <v>2058.75</v>
      </c>
      <c r="T6" s="4">
        <f t="shared" si="8"/>
        <v>1372.5</v>
      </c>
      <c r="U6" s="4">
        <v>1</v>
      </c>
      <c r="AA6" s="4">
        <v>1</v>
      </c>
    </row>
    <row r="7" spans="1:27" ht="15">
      <c r="A7" t="s">
        <v>107</v>
      </c>
      <c r="B7" t="s">
        <v>108</v>
      </c>
      <c r="C7" s="8">
        <v>43212</v>
      </c>
      <c r="D7" s="8">
        <f>C7+5</f>
        <v>43217</v>
      </c>
      <c r="E7" s="1">
        <v>1</v>
      </c>
      <c r="F7" s="1">
        <v>200</v>
      </c>
      <c r="G7" s="1">
        <v>0</v>
      </c>
      <c r="K7" s="4">
        <f t="shared" si="0"/>
        <v>643.5</v>
      </c>
      <c r="L7">
        <v>429</v>
      </c>
      <c r="M7" s="4">
        <f t="shared" si="1"/>
        <v>965.25</v>
      </c>
      <c r="N7" s="4">
        <f t="shared" si="2"/>
        <v>643.5</v>
      </c>
      <c r="O7" s="4">
        <f t="shared" si="3"/>
        <v>1287</v>
      </c>
      <c r="P7" s="4">
        <f t="shared" si="4"/>
        <v>858</v>
      </c>
      <c r="Q7" s="4">
        <f t="shared" si="5"/>
        <v>1608.75</v>
      </c>
      <c r="R7" s="4">
        <f t="shared" si="6"/>
        <v>1072.5</v>
      </c>
      <c r="S7" s="4">
        <f t="shared" si="7"/>
        <v>1608.75</v>
      </c>
      <c r="T7" s="4">
        <f t="shared" si="8"/>
        <v>1072.5</v>
      </c>
      <c r="U7" s="4">
        <v>1</v>
      </c>
      <c r="AA7" s="4">
        <v>1</v>
      </c>
    </row>
    <row r="8" spans="1:27" ht="15">
      <c r="A8" t="s">
        <v>109</v>
      </c>
      <c r="B8" t="s">
        <v>110</v>
      </c>
      <c r="C8" s="8">
        <v>43212</v>
      </c>
      <c r="D8" s="8">
        <f>C8+4</f>
        <v>43216</v>
      </c>
      <c r="E8" s="1">
        <v>1</v>
      </c>
      <c r="F8" s="1">
        <v>200</v>
      </c>
      <c r="G8" s="1">
        <v>0</v>
      </c>
      <c r="K8" s="4">
        <f t="shared" si="0"/>
        <v>523.5</v>
      </c>
      <c r="L8">
        <v>349</v>
      </c>
      <c r="M8" s="4">
        <f t="shared" si="1"/>
        <v>785.25</v>
      </c>
      <c r="N8" s="4">
        <f t="shared" si="2"/>
        <v>523.5</v>
      </c>
      <c r="O8" s="4">
        <f t="shared" si="3"/>
        <v>1047</v>
      </c>
      <c r="P8" s="4">
        <f t="shared" si="4"/>
        <v>698</v>
      </c>
      <c r="Q8" s="4">
        <f t="shared" si="5"/>
        <v>1308.75</v>
      </c>
      <c r="R8" s="4">
        <f t="shared" si="6"/>
        <v>872.5</v>
      </c>
      <c r="S8" s="4">
        <f t="shared" si="7"/>
        <v>1308.75</v>
      </c>
      <c r="T8" s="4">
        <f t="shared" si="8"/>
        <v>872.5</v>
      </c>
      <c r="U8" s="4">
        <v>1</v>
      </c>
      <c r="AA8" s="4">
        <v>1</v>
      </c>
    </row>
    <row r="9" spans="1:27" ht="15">
      <c r="A9" t="s">
        <v>111</v>
      </c>
      <c r="B9" t="s">
        <v>114</v>
      </c>
      <c r="C9" s="8">
        <v>43213</v>
      </c>
      <c r="D9" s="8">
        <f>C9+3</f>
        <v>43216</v>
      </c>
      <c r="E9" s="1">
        <v>1</v>
      </c>
      <c r="F9" s="1">
        <v>200</v>
      </c>
      <c r="G9" s="1">
        <v>0</v>
      </c>
      <c r="K9" s="4">
        <f t="shared" si="0"/>
        <v>418.5</v>
      </c>
      <c r="L9">
        <v>279</v>
      </c>
      <c r="M9" s="4">
        <f t="shared" si="1"/>
        <v>627.75</v>
      </c>
      <c r="N9" s="4">
        <f t="shared" si="2"/>
        <v>418.5</v>
      </c>
      <c r="O9" s="4">
        <f t="shared" si="3"/>
        <v>837</v>
      </c>
      <c r="P9" s="4">
        <f t="shared" si="4"/>
        <v>558</v>
      </c>
      <c r="Q9" s="4">
        <f t="shared" si="5"/>
        <v>1046.25</v>
      </c>
      <c r="R9" s="4">
        <f t="shared" si="6"/>
        <v>697.5</v>
      </c>
      <c r="S9" s="4">
        <f t="shared" si="7"/>
        <v>1046.25</v>
      </c>
      <c r="T9" s="4">
        <f t="shared" si="8"/>
        <v>697.5</v>
      </c>
      <c r="U9" s="4">
        <v>1</v>
      </c>
      <c r="AA9" s="4">
        <v>1</v>
      </c>
    </row>
    <row r="10" spans="1:27" ht="15">
      <c r="A10" t="s">
        <v>112</v>
      </c>
      <c r="B10" t="s">
        <v>115</v>
      </c>
      <c r="C10" s="8">
        <v>43214</v>
      </c>
      <c r="D10" s="8">
        <f>C10+2</f>
        <v>43216</v>
      </c>
      <c r="E10" s="1">
        <v>1</v>
      </c>
      <c r="F10" s="1">
        <v>200</v>
      </c>
      <c r="G10" s="1">
        <v>0</v>
      </c>
      <c r="K10" s="4">
        <f t="shared" si="0"/>
        <v>298.5</v>
      </c>
      <c r="L10">
        <v>199</v>
      </c>
      <c r="M10" s="4">
        <f t="shared" si="1"/>
        <v>447.75</v>
      </c>
      <c r="N10" s="4">
        <f t="shared" si="2"/>
        <v>298.5</v>
      </c>
      <c r="O10" s="4">
        <f t="shared" si="3"/>
        <v>597</v>
      </c>
      <c r="P10" s="4">
        <f t="shared" si="4"/>
        <v>398</v>
      </c>
      <c r="Q10" s="4">
        <f t="shared" si="5"/>
        <v>746.25</v>
      </c>
      <c r="R10" s="4">
        <f t="shared" si="6"/>
        <v>497.5</v>
      </c>
      <c r="S10" s="4">
        <f t="shared" si="7"/>
        <v>746.25</v>
      </c>
      <c r="T10" s="4">
        <f t="shared" si="8"/>
        <v>497.5</v>
      </c>
      <c r="U10" s="4">
        <v>1</v>
      </c>
      <c r="AA10" s="4">
        <v>1</v>
      </c>
    </row>
    <row r="11" spans="1:27" ht="15">
      <c r="A11" t="s">
        <v>113</v>
      </c>
      <c r="B11" t="s">
        <v>116</v>
      </c>
      <c r="C11" s="8">
        <v>43214</v>
      </c>
      <c r="D11" s="8">
        <f>C11+1</f>
        <v>43215</v>
      </c>
      <c r="E11" s="1">
        <v>1</v>
      </c>
      <c r="F11" s="1">
        <v>200</v>
      </c>
      <c r="G11" s="1">
        <v>0</v>
      </c>
      <c r="K11" s="4">
        <f t="shared" si="0"/>
        <v>238.5</v>
      </c>
      <c r="L11">
        <v>159</v>
      </c>
      <c r="M11" s="4">
        <f t="shared" si="1"/>
        <v>357.75</v>
      </c>
      <c r="N11" s="4">
        <f t="shared" si="2"/>
        <v>238.5</v>
      </c>
      <c r="O11" s="4">
        <f t="shared" si="3"/>
        <v>477</v>
      </c>
      <c r="P11" s="4">
        <f t="shared" si="4"/>
        <v>318</v>
      </c>
      <c r="Q11" s="4">
        <f t="shared" si="5"/>
        <v>596.25</v>
      </c>
      <c r="R11" s="4">
        <f t="shared" si="6"/>
        <v>397.5</v>
      </c>
      <c r="S11" s="4">
        <f t="shared" si="7"/>
        <v>596.25</v>
      </c>
      <c r="T11" s="4">
        <f t="shared" si="8"/>
        <v>397.5</v>
      </c>
      <c r="U11" s="4">
        <v>1</v>
      </c>
      <c r="AA11" s="4"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P56"/>
  <sheetViews>
    <sheetView zoomScalePageLayoutView="0" workbookViewId="0" topLeftCell="A37">
      <selection activeCell="D43" sqref="D43:D52"/>
    </sheetView>
  </sheetViews>
  <sheetFormatPr defaultColWidth="9.00390625" defaultRowHeight="15.75"/>
  <cols>
    <col min="4" max="4" width="10.625" style="0" bestFit="1" customWidth="1"/>
    <col min="5" max="5" width="10.625" style="0" customWidth="1"/>
    <col min="6" max="6" width="12.25390625" style="0" customWidth="1"/>
    <col min="7" max="7" width="11.50390625" style="0" customWidth="1"/>
    <col min="8" max="8" width="12.375" style="0" customWidth="1"/>
    <col min="10" max="10" width="8.125" style="0" bestFit="1" customWidth="1"/>
  </cols>
  <sheetData>
    <row r="3" spans="4:13" ht="15">
      <c r="D3" s="3" t="s">
        <v>32</v>
      </c>
      <c r="E3" s="3"/>
      <c r="F3" s="3">
        <v>42910</v>
      </c>
      <c r="G3" s="3">
        <v>42921</v>
      </c>
      <c r="H3" s="3">
        <v>99</v>
      </c>
      <c r="I3" s="3" t="s">
        <v>33</v>
      </c>
      <c r="J3" s="3">
        <v>1478</v>
      </c>
      <c r="K3" s="3">
        <v>1108.5</v>
      </c>
      <c r="L3" s="3"/>
      <c r="M3">
        <f>J3/2</f>
        <v>739</v>
      </c>
    </row>
    <row r="4" spans="4:13" ht="15">
      <c r="D4" s="3" t="s">
        <v>34</v>
      </c>
      <c r="E4" s="3"/>
      <c r="F4" s="3">
        <v>42917</v>
      </c>
      <c r="G4" s="3">
        <v>42928</v>
      </c>
      <c r="H4" s="3">
        <v>99</v>
      </c>
      <c r="I4" s="3" t="s">
        <v>33</v>
      </c>
      <c r="J4" s="3">
        <v>1478</v>
      </c>
      <c r="K4" s="3">
        <v>1108.5</v>
      </c>
      <c r="L4" s="3"/>
      <c r="M4">
        <f aca="true" t="shared" si="0" ref="M4:M14">J4/2</f>
        <v>739</v>
      </c>
    </row>
    <row r="5" spans="4:13" ht="15">
      <c r="D5" s="3" t="s">
        <v>35</v>
      </c>
      <c r="E5" s="3"/>
      <c r="F5" s="3">
        <v>42924</v>
      </c>
      <c r="G5" s="3">
        <v>42935</v>
      </c>
      <c r="H5" s="3">
        <v>99</v>
      </c>
      <c r="I5" s="3" t="s">
        <v>33</v>
      </c>
      <c r="J5" s="3">
        <v>1478</v>
      </c>
      <c r="K5" s="3">
        <v>1108.5</v>
      </c>
      <c r="L5" s="3"/>
      <c r="M5">
        <f t="shared" si="0"/>
        <v>739</v>
      </c>
    </row>
    <row r="6" spans="4:13" ht="15">
      <c r="D6" s="3" t="s">
        <v>36</v>
      </c>
      <c r="E6" s="3"/>
      <c r="F6" s="3">
        <v>42931</v>
      </c>
      <c r="G6" s="3">
        <v>42942</v>
      </c>
      <c r="H6" s="3">
        <v>99</v>
      </c>
      <c r="I6" s="3" t="s">
        <v>33</v>
      </c>
      <c r="J6" s="3">
        <v>1478</v>
      </c>
      <c r="K6" s="3">
        <v>1108.5</v>
      </c>
      <c r="L6" s="3"/>
      <c r="M6">
        <f t="shared" si="0"/>
        <v>739</v>
      </c>
    </row>
    <row r="7" spans="4:13" ht="15">
      <c r="D7" s="3" t="s">
        <v>37</v>
      </c>
      <c r="E7" s="3"/>
      <c r="F7" s="3">
        <v>42938</v>
      </c>
      <c r="G7" s="3">
        <v>42949</v>
      </c>
      <c r="H7" s="3">
        <v>99</v>
      </c>
      <c r="I7" s="3" t="s">
        <v>33</v>
      </c>
      <c r="J7" s="3">
        <v>1478</v>
      </c>
      <c r="K7" s="3">
        <v>1108.5</v>
      </c>
      <c r="L7" s="3"/>
      <c r="M7">
        <f t="shared" si="0"/>
        <v>739</v>
      </c>
    </row>
    <row r="8" spans="4:13" ht="15">
      <c r="D8" s="3" t="s">
        <v>38</v>
      </c>
      <c r="E8" s="3"/>
      <c r="F8" s="3">
        <v>42945</v>
      </c>
      <c r="G8" s="3">
        <v>42956</v>
      </c>
      <c r="H8" s="3">
        <v>99</v>
      </c>
      <c r="I8" s="3" t="s">
        <v>33</v>
      </c>
      <c r="J8" s="3">
        <v>1478</v>
      </c>
      <c r="K8" s="3">
        <v>1108.5</v>
      </c>
      <c r="L8" s="3"/>
      <c r="M8">
        <f t="shared" si="0"/>
        <v>739</v>
      </c>
    </row>
    <row r="9" spans="4:13" ht="15">
      <c r="D9" s="3" t="s">
        <v>39</v>
      </c>
      <c r="E9" s="3"/>
      <c r="F9" s="3">
        <v>42952</v>
      </c>
      <c r="G9" s="3">
        <v>42963</v>
      </c>
      <c r="H9" s="3">
        <v>99</v>
      </c>
      <c r="I9" s="3" t="s">
        <v>33</v>
      </c>
      <c r="J9" s="3">
        <v>1478</v>
      </c>
      <c r="K9" s="3">
        <v>1108.5</v>
      </c>
      <c r="L9" s="3"/>
      <c r="M9">
        <f t="shared" si="0"/>
        <v>739</v>
      </c>
    </row>
    <row r="10" spans="4:13" ht="15">
      <c r="D10" s="3" t="s">
        <v>40</v>
      </c>
      <c r="E10" s="3"/>
      <c r="F10" s="3">
        <v>42959</v>
      </c>
      <c r="G10" s="3">
        <v>42970</v>
      </c>
      <c r="H10" s="3">
        <v>99</v>
      </c>
      <c r="I10" s="3" t="s">
        <v>33</v>
      </c>
      <c r="J10" s="3">
        <v>1478</v>
      </c>
      <c r="K10" s="3">
        <v>1108.5</v>
      </c>
      <c r="L10" s="3"/>
      <c r="M10">
        <f t="shared" si="0"/>
        <v>739</v>
      </c>
    </row>
    <row r="11" spans="4:13" ht="15">
      <c r="D11" s="3" t="s">
        <v>41</v>
      </c>
      <c r="E11" s="3"/>
      <c r="F11" s="3">
        <v>42966</v>
      </c>
      <c r="G11" s="3">
        <v>42977</v>
      </c>
      <c r="H11" s="3">
        <v>99</v>
      </c>
      <c r="I11" s="3" t="s">
        <v>33</v>
      </c>
      <c r="J11" s="3">
        <v>1478</v>
      </c>
      <c r="K11" s="3">
        <v>1108.5</v>
      </c>
      <c r="L11" s="3"/>
      <c r="M11">
        <f t="shared" si="0"/>
        <v>739</v>
      </c>
    </row>
    <row r="12" spans="4:13" ht="15">
      <c r="D12" s="3" t="s">
        <v>42</v>
      </c>
      <c r="E12" s="3"/>
      <c r="F12" s="3">
        <v>42973</v>
      </c>
      <c r="G12" s="3">
        <v>42984</v>
      </c>
      <c r="H12" s="3">
        <v>99</v>
      </c>
      <c r="I12" s="3" t="s">
        <v>33</v>
      </c>
      <c r="J12" s="3">
        <v>1478</v>
      </c>
      <c r="K12" s="3">
        <v>1108.5</v>
      </c>
      <c r="L12" s="3"/>
      <c r="M12">
        <f t="shared" si="0"/>
        <v>739</v>
      </c>
    </row>
    <row r="13" spans="4:13" ht="15">
      <c r="D13" s="3" t="s">
        <v>43</v>
      </c>
      <c r="E13" s="3"/>
      <c r="F13" s="3">
        <v>42980</v>
      </c>
      <c r="G13" s="3">
        <v>42991</v>
      </c>
      <c r="H13" s="3">
        <v>99</v>
      </c>
      <c r="I13" s="3" t="s">
        <v>33</v>
      </c>
      <c r="J13" s="3">
        <v>1478</v>
      </c>
      <c r="K13" s="3">
        <v>1108.5</v>
      </c>
      <c r="L13" s="3"/>
      <c r="M13">
        <f t="shared" si="0"/>
        <v>739</v>
      </c>
    </row>
    <row r="14" spans="4:13" ht="15">
      <c r="D14" s="3" t="s">
        <v>44</v>
      </c>
      <c r="E14" s="3"/>
      <c r="F14" s="3">
        <v>42987</v>
      </c>
      <c r="G14" s="3">
        <v>42998</v>
      </c>
      <c r="H14" s="3">
        <v>99</v>
      </c>
      <c r="I14" s="3" t="s">
        <v>33</v>
      </c>
      <c r="J14" s="3">
        <v>1398</v>
      </c>
      <c r="K14" s="3">
        <v>1048.5</v>
      </c>
      <c r="L14" s="3"/>
      <c r="M14">
        <f t="shared" si="0"/>
        <v>699</v>
      </c>
    </row>
    <row r="15" spans="4:12" ht="15">
      <c r="D15" s="3"/>
      <c r="E15" s="3"/>
      <c r="F15" s="3"/>
      <c r="G15" s="3"/>
      <c r="H15" s="3"/>
      <c r="I15" s="3"/>
      <c r="J15" s="3"/>
      <c r="K15" s="3"/>
      <c r="L15" s="3"/>
    </row>
    <row r="16" spans="4:12" ht="15">
      <c r="D16" s="3"/>
      <c r="E16" s="3"/>
      <c r="F16" s="3"/>
      <c r="G16" s="3"/>
      <c r="H16" s="3"/>
      <c r="I16" s="3"/>
      <c r="J16" s="3"/>
      <c r="K16" s="3"/>
      <c r="L16" s="3"/>
    </row>
    <row r="17" spans="4:16" ht="15">
      <c r="D17" s="3">
        <v>1558</v>
      </c>
      <c r="E17" s="3"/>
      <c r="F17" s="3">
        <v>1168</v>
      </c>
      <c r="I17">
        <f>D17/2</f>
        <v>779</v>
      </c>
      <c r="L17">
        <v>1478</v>
      </c>
      <c r="M17">
        <v>1108.5</v>
      </c>
      <c r="O17">
        <v>739</v>
      </c>
      <c r="P17">
        <v>1108</v>
      </c>
    </row>
    <row r="18" spans="4:16" ht="15">
      <c r="D18" s="3">
        <v>1638</v>
      </c>
      <c r="E18" s="3"/>
      <c r="F18" s="3">
        <v>1128</v>
      </c>
      <c r="I18">
        <f aca="true" t="shared" si="1" ref="I18:I28">D18/2</f>
        <v>819</v>
      </c>
      <c r="L18">
        <v>1558</v>
      </c>
      <c r="M18">
        <v>1168.5</v>
      </c>
      <c r="O18">
        <v>779</v>
      </c>
      <c r="P18">
        <v>1168</v>
      </c>
    </row>
    <row r="19" spans="4:16" ht="15">
      <c r="D19" s="3">
        <v>1638</v>
      </c>
      <c r="E19" s="3"/>
      <c r="F19" s="3">
        <v>1128</v>
      </c>
      <c r="I19">
        <f t="shared" si="1"/>
        <v>819</v>
      </c>
      <c r="L19">
        <v>1558</v>
      </c>
      <c r="M19">
        <v>1168.5</v>
      </c>
      <c r="O19">
        <v>779</v>
      </c>
      <c r="P19">
        <v>1168</v>
      </c>
    </row>
    <row r="20" spans="4:16" ht="15">
      <c r="D20" s="3">
        <v>1638</v>
      </c>
      <c r="E20" s="3"/>
      <c r="F20" s="3">
        <v>1128</v>
      </c>
      <c r="I20">
        <f t="shared" si="1"/>
        <v>819</v>
      </c>
      <c r="L20">
        <v>1558</v>
      </c>
      <c r="M20">
        <v>1168.5</v>
      </c>
      <c r="O20">
        <v>779</v>
      </c>
      <c r="P20">
        <v>1168</v>
      </c>
    </row>
    <row r="21" spans="4:16" ht="15">
      <c r="D21" s="3">
        <v>1638</v>
      </c>
      <c r="E21" s="3"/>
      <c r="F21" s="3">
        <v>1128</v>
      </c>
      <c r="I21">
        <f t="shared" si="1"/>
        <v>819</v>
      </c>
      <c r="L21">
        <v>1558</v>
      </c>
      <c r="M21">
        <v>1168.5</v>
      </c>
      <c r="O21">
        <v>779</v>
      </c>
      <c r="P21">
        <v>1168</v>
      </c>
    </row>
    <row r="22" spans="4:16" ht="15">
      <c r="D22" s="3">
        <v>1638</v>
      </c>
      <c r="E22" s="3"/>
      <c r="F22" s="3">
        <v>1128</v>
      </c>
      <c r="I22">
        <f t="shared" si="1"/>
        <v>819</v>
      </c>
      <c r="L22">
        <v>1558</v>
      </c>
      <c r="M22">
        <v>1168.5</v>
      </c>
      <c r="O22">
        <v>779</v>
      </c>
      <c r="P22">
        <v>1168</v>
      </c>
    </row>
    <row r="23" spans="4:16" ht="15">
      <c r="D23" s="3">
        <v>1638</v>
      </c>
      <c r="E23" s="3"/>
      <c r="F23" s="3">
        <v>1128</v>
      </c>
      <c r="I23">
        <f t="shared" si="1"/>
        <v>819</v>
      </c>
      <c r="L23">
        <v>1558</v>
      </c>
      <c r="M23">
        <v>1168.5</v>
      </c>
      <c r="O23">
        <v>779</v>
      </c>
      <c r="P23">
        <v>1168</v>
      </c>
    </row>
    <row r="24" spans="4:16" ht="15">
      <c r="D24" s="3">
        <v>1638</v>
      </c>
      <c r="E24" s="3"/>
      <c r="F24" s="3">
        <v>1128</v>
      </c>
      <c r="I24">
        <f t="shared" si="1"/>
        <v>819</v>
      </c>
      <c r="L24">
        <v>1558</v>
      </c>
      <c r="M24">
        <v>1168.5</v>
      </c>
      <c r="O24">
        <v>779</v>
      </c>
      <c r="P24">
        <v>1168</v>
      </c>
    </row>
    <row r="25" spans="4:16" ht="15">
      <c r="D25" s="3">
        <v>1638</v>
      </c>
      <c r="E25" s="3"/>
      <c r="F25" s="3">
        <v>1128</v>
      </c>
      <c r="I25">
        <f t="shared" si="1"/>
        <v>819</v>
      </c>
      <c r="L25">
        <v>1558</v>
      </c>
      <c r="M25">
        <v>1168.5</v>
      </c>
      <c r="O25">
        <v>779</v>
      </c>
      <c r="P25">
        <v>1168</v>
      </c>
    </row>
    <row r="26" spans="4:16" ht="15">
      <c r="D26" s="3">
        <v>1638</v>
      </c>
      <c r="E26" s="3"/>
      <c r="F26" s="3">
        <v>1128</v>
      </c>
      <c r="I26">
        <f t="shared" si="1"/>
        <v>819</v>
      </c>
      <c r="L26">
        <v>1558</v>
      </c>
      <c r="M26">
        <v>1168.5</v>
      </c>
      <c r="O26">
        <v>779</v>
      </c>
      <c r="P26">
        <v>1168</v>
      </c>
    </row>
    <row r="27" spans="4:16" ht="15">
      <c r="D27" s="3">
        <v>1638</v>
      </c>
      <c r="E27" s="3"/>
      <c r="F27" s="3">
        <v>1128</v>
      </c>
      <c r="I27">
        <f t="shared" si="1"/>
        <v>819</v>
      </c>
      <c r="L27">
        <v>1558</v>
      </c>
      <c r="M27">
        <v>1168.5</v>
      </c>
      <c r="O27">
        <v>779</v>
      </c>
      <c r="P27">
        <v>1168</v>
      </c>
    </row>
    <row r="28" spans="4:16" ht="15">
      <c r="D28" s="3">
        <v>1558</v>
      </c>
      <c r="E28" s="3"/>
      <c r="F28" s="3">
        <v>1168</v>
      </c>
      <c r="I28">
        <f t="shared" si="1"/>
        <v>779</v>
      </c>
      <c r="L28">
        <v>1478</v>
      </c>
      <c r="M28">
        <v>1108.5</v>
      </c>
      <c r="O28">
        <v>739</v>
      </c>
      <c r="P28">
        <v>1108</v>
      </c>
    </row>
    <row r="34" spans="6:13" ht="15">
      <c r="F34" s="3">
        <v>1138</v>
      </c>
      <c r="G34" s="3">
        <v>853</v>
      </c>
      <c r="H34">
        <f>F34/2</f>
        <v>569</v>
      </c>
      <c r="K34">
        <v>1098</v>
      </c>
      <c r="L34">
        <v>713</v>
      </c>
      <c r="M34">
        <f>K34/2</f>
        <v>549</v>
      </c>
    </row>
    <row r="35" spans="6:13" ht="15">
      <c r="F35" s="3">
        <v>1218</v>
      </c>
      <c r="G35" s="3">
        <v>913</v>
      </c>
      <c r="H35">
        <f aca="true" t="shared" si="2" ref="H35:H45">F35/2</f>
        <v>609</v>
      </c>
      <c r="K35">
        <v>1178</v>
      </c>
      <c r="L35">
        <v>765</v>
      </c>
      <c r="M35">
        <f aca="true" t="shared" si="3" ref="M35:M45">K35/2</f>
        <v>589</v>
      </c>
    </row>
    <row r="36" spans="6:13" ht="15">
      <c r="F36" s="3">
        <v>1218</v>
      </c>
      <c r="G36" s="3">
        <v>913</v>
      </c>
      <c r="H36">
        <f t="shared" si="2"/>
        <v>609</v>
      </c>
      <c r="K36">
        <v>1178</v>
      </c>
      <c r="L36">
        <v>765</v>
      </c>
      <c r="M36">
        <f t="shared" si="3"/>
        <v>589</v>
      </c>
    </row>
    <row r="37" spans="6:13" ht="15">
      <c r="F37" s="3">
        <v>1218</v>
      </c>
      <c r="G37" s="3">
        <v>913</v>
      </c>
      <c r="H37">
        <f t="shared" si="2"/>
        <v>609</v>
      </c>
      <c r="K37">
        <v>1178</v>
      </c>
      <c r="L37">
        <v>765</v>
      </c>
      <c r="M37">
        <f t="shared" si="3"/>
        <v>589</v>
      </c>
    </row>
    <row r="38" spans="6:13" ht="15">
      <c r="F38" s="3">
        <v>1218</v>
      </c>
      <c r="G38" s="3">
        <v>913</v>
      </c>
      <c r="H38">
        <f t="shared" si="2"/>
        <v>609</v>
      </c>
      <c r="K38">
        <v>1178</v>
      </c>
      <c r="L38">
        <v>765</v>
      </c>
      <c r="M38">
        <f t="shared" si="3"/>
        <v>589</v>
      </c>
    </row>
    <row r="39" spans="6:13" ht="15">
      <c r="F39" s="3">
        <v>1218</v>
      </c>
      <c r="G39" s="3">
        <v>913</v>
      </c>
      <c r="H39">
        <f t="shared" si="2"/>
        <v>609</v>
      </c>
      <c r="K39">
        <v>1178</v>
      </c>
      <c r="L39">
        <v>765</v>
      </c>
      <c r="M39">
        <f t="shared" si="3"/>
        <v>589</v>
      </c>
    </row>
    <row r="40" spans="6:13" ht="15">
      <c r="F40" s="3">
        <v>1218</v>
      </c>
      <c r="G40" s="3">
        <v>913</v>
      </c>
      <c r="H40">
        <f t="shared" si="2"/>
        <v>609</v>
      </c>
      <c r="K40">
        <v>1178</v>
      </c>
      <c r="L40">
        <v>765</v>
      </c>
      <c r="M40">
        <f t="shared" si="3"/>
        <v>589</v>
      </c>
    </row>
    <row r="41" spans="6:13" ht="15">
      <c r="F41" s="3">
        <v>1218</v>
      </c>
      <c r="G41" s="3">
        <v>913</v>
      </c>
      <c r="H41">
        <f t="shared" si="2"/>
        <v>609</v>
      </c>
      <c r="K41">
        <v>1178</v>
      </c>
      <c r="L41">
        <v>765</v>
      </c>
      <c r="M41">
        <f t="shared" si="3"/>
        <v>589</v>
      </c>
    </row>
    <row r="42" spans="6:13" ht="15.75" thickBot="1">
      <c r="F42" s="3">
        <v>1218</v>
      </c>
      <c r="G42" s="3">
        <v>913</v>
      </c>
      <c r="H42">
        <f t="shared" si="2"/>
        <v>609</v>
      </c>
      <c r="K42">
        <v>1178</v>
      </c>
      <c r="L42">
        <v>765</v>
      </c>
      <c r="M42">
        <f t="shared" si="3"/>
        <v>589</v>
      </c>
    </row>
    <row r="43" spans="3:13" ht="16.5" thickBot="1" thickTop="1">
      <c r="C43" s="66">
        <v>159</v>
      </c>
      <c r="D43">
        <v>789</v>
      </c>
      <c r="F43" s="3">
        <v>1218</v>
      </c>
      <c r="G43" s="3">
        <v>913</v>
      </c>
      <c r="H43">
        <f t="shared" si="2"/>
        <v>609</v>
      </c>
      <c r="K43">
        <v>1178</v>
      </c>
      <c r="L43">
        <v>765</v>
      </c>
      <c r="M43">
        <f t="shared" si="3"/>
        <v>589</v>
      </c>
    </row>
    <row r="44" spans="3:13" ht="16.5" thickBot="1" thickTop="1">
      <c r="C44" s="66">
        <v>199</v>
      </c>
      <c r="D44">
        <v>739</v>
      </c>
      <c r="F44" s="3">
        <v>1218</v>
      </c>
      <c r="G44" s="3">
        <v>913</v>
      </c>
      <c r="H44">
        <f t="shared" si="2"/>
        <v>609</v>
      </c>
      <c r="K44">
        <v>1178</v>
      </c>
      <c r="L44">
        <v>765</v>
      </c>
      <c r="M44">
        <f t="shared" si="3"/>
        <v>589</v>
      </c>
    </row>
    <row r="45" spans="3:13" ht="16.5" thickBot="1" thickTop="1">
      <c r="C45" s="66">
        <v>279</v>
      </c>
      <c r="D45">
        <v>699</v>
      </c>
      <c r="F45" s="3">
        <v>1118</v>
      </c>
      <c r="G45" s="3">
        <v>838</v>
      </c>
      <c r="H45">
        <f t="shared" si="2"/>
        <v>559</v>
      </c>
      <c r="K45">
        <v>1098</v>
      </c>
      <c r="L45">
        <v>713</v>
      </c>
      <c r="M45">
        <f t="shared" si="3"/>
        <v>549</v>
      </c>
    </row>
    <row r="46" spans="3:4" ht="16.5" thickBot="1" thickTop="1">
      <c r="C46" s="66">
        <v>349</v>
      </c>
      <c r="D46">
        <v>599</v>
      </c>
    </row>
    <row r="47" spans="3:4" ht="16.5" thickBot="1" thickTop="1">
      <c r="C47" s="66">
        <v>429</v>
      </c>
      <c r="D47">
        <v>549</v>
      </c>
    </row>
    <row r="48" spans="3:4" ht="16.5" thickBot="1" thickTop="1">
      <c r="C48" s="66">
        <v>549</v>
      </c>
      <c r="D48">
        <v>429</v>
      </c>
    </row>
    <row r="49" spans="3:9" ht="16.5" thickBot="1" thickTop="1">
      <c r="C49" s="66">
        <v>599</v>
      </c>
      <c r="D49">
        <v>349</v>
      </c>
      <c r="F49" t="s">
        <v>45</v>
      </c>
      <c r="G49" s="2">
        <v>42903</v>
      </c>
      <c r="H49" s="2">
        <v>42908</v>
      </c>
      <c r="I49">
        <v>619</v>
      </c>
    </row>
    <row r="50" spans="3:9" ht="16.5" thickBot="1" thickTop="1">
      <c r="C50" s="66">
        <v>699</v>
      </c>
      <c r="D50">
        <v>279</v>
      </c>
      <c r="F50" t="s">
        <v>46</v>
      </c>
      <c r="G50" s="2">
        <v>42931</v>
      </c>
      <c r="H50" s="2">
        <v>42936</v>
      </c>
      <c r="I50">
        <v>589</v>
      </c>
    </row>
    <row r="51" spans="3:9" ht="16.5" thickBot="1" thickTop="1">
      <c r="C51" s="66">
        <v>739</v>
      </c>
      <c r="D51">
        <v>199</v>
      </c>
      <c r="F51" t="s">
        <v>47</v>
      </c>
      <c r="G51" s="2">
        <v>42952</v>
      </c>
      <c r="H51" s="2">
        <v>42957</v>
      </c>
      <c r="I51">
        <v>589</v>
      </c>
    </row>
    <row r="52" spans="3:9" ht="16.5" thickBot="1" thickTop="1">
      <c r="C52" s="66">
        <v>789</v>
      </c>
      <c r="D52">
        <v>159</v>
      </c>
      <c r="F52" t="s">
        <v>48</v>
      </c>
      <c r="G52" s="2">
        <v>42973</v>
      </c>
      <c r="H52" s="2">
        <v>42978</v>
      </c>
      <c r="I52">
        <v>539</v>
      </c>
    </row>
    <row r="53" spans="6:9" ht="15.75" thickTop="1">
      <c r="F53" t="s">
        <v>49</v>
      </c>
      <c r="G53" s="2">
        <v>42994</v>
      </c>
      <c r="H53" s="2">
        <v>42999</v>
      </c>
      <c r="I53">
        <v>539</v>
      </c>
    </row>
    <row r="54" spans="6:9" ht="15">
      <c r="F54" t="s">
        <v>50</v>
      </c>
      <c r="G54" s="2">
        <v>43022</v>
      </c>
      <c r="H54" s="2">
        <v>43027</v>
      </c>
      <c r="I54">
        <v>439</v>
      </c>
    </row>
    <row r="55" spans="6:9" ht="15">
      <c r="F55" t="s">
        <v>51</v>
      </c>
      <c r="G55" s="2">
        <v>43050</v>
      </c>
      <c r="H55" s="2">
        <v>43055</v>
      </c>
      <c r="I55">
        <v>439</v>
      </c>
    </row>
    <row r="56" spans="6:9" ht="15">
      <c r="F56" t="s">
        <v>52</v>
      </c>
      <c r="G56" s="2">
        <v>43093</v>
      </c>
      <c r="H56" s="2">
        <v>43098</v>
      </c>
      <c r="I56">
        <v>539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2"/>
  <sheetViews>
    <sheetView zoomScalePageLayoutView="0" workbookViewId="0" topLeftCell="A1">
      <selection activeCell="D19" sqref="D18:D19"/>
    </sheetView>
  </sheetViews>
  <sheetFormatPr defaultColWidth="9.00390625" defaultRowHeight="15.75"/>
  <cols>
    <col min="1" max="1" width="11.125" style="0" customWidth="1"/>
    <col min="2" max="2" width="17.25390625" style="10" customWidth="1"/>
    <col min="3" max="3" width="3.125" style="11" customWidth="1"/>
    <col min="4" max="4" width="6.25390625" style="0" customWidth="1"/>
    <col min="5" max="5" width="3.25390625" style="11" customWidth="1"/>
    <col min="6" max="6" width="6.875" style="0" customWidth="1"/>
    <col min="7" max="7" width="3.25390625" style="11" customWidth="1"/>
    <col min="8" max="8" width="8.375" style="0" customWidth="1"/>
    <col min="9" max="9" width="3.75390625" style="11" customWidth="1"/>
    <col min="10" max="10" width="11.25390625" style="0" customWidth="1"/>
    <col min="11" max="11" width="3.75390625" style="11" customWidth="1"/>
    <col min="12" max="12" width="21.25390625" style="0" customWidth="1"/>
    <col min="13" max="13" width="4.75390625" style="0" hidden="1" customWidth="1"/>
    <col min="14" max="14" width="18.875" style="0" hidden="1" customWidth="1"/>
    <col min="15" max="15" width="3.25390625" style="0" customWidth="1"/>
    <col min="16" max="16" width="33.125" style="0" customWidth="1"/>
    <col min="17" max="17" width="3.25390625" style="11" customWidth="1"/>
    <col min="18" max="18" width="39.625" style="0" customWidth="1"/>
    <col min="19" max="19" width="3.25390625" style="11" customWidth="1"/>
    <col min="20" max="20" width="37.00390625" style="0" customWidth="1"/>
    <col min="21" max="21" width="4.625" style="0" customWidth="1"/>
    <col min="22" max="22" width="33.75390625" style="0" customWidth="1"/>
    <col min="23" max="23" width="4.625" style="0" customWidth="1"/>
    <col min="24" max="24" width="33.375" style="0" customWidth="1"/>
    <col min="25" max="25" width="4.625" style="0" customWidth="1"/>
    <col min="26" max="26" width="38.125" style="0" customWidth="1"/>
    <col min="232" max="232" width="11.125" style="0" customWidth="1"/>
    <col min="233" max="233" width="9.875" style="0" customWidth="1"/>
    <col min="234" max="234" width="3.25390625" style="0" customWidth="1"/>
    <col min="235" max="235" width="6.25390625" style="0" customWidth="1"/>
    <col min="236" max="236" width="3.25390625" style="0" customWidth="1"/>
    <col min="237" max="237" width="6.875" style="0" customWidth="1"/>
    <col min="238" max="238" width="3.25390625" style="0" customWidth="1"/>
    <col min="239" max="239" width="8.375" style="0" customWidth="1"/>
    <col min="240" max="240" width="3.75390625" style="0" customWidth="1"/>
    <col min="241" max="241" width="11.25390625" style="0" customWidth="1"/>
    <col min="242" max="242" width="3.75390625" style="0" customWidth="1"/>
    <col min="243" max="243" width="18.875" style="0" customWidth="1"/>
    <col min="244" max="244" width="3.25390625" style="0" customWidth="1"/>
    <col min="245" max="245" width="15.00390625" style="0" customWidth="1"/>
    <col min="246" max="246" width="3.25390625" style="0" customWidth="1"/>
    <col min="247" max="247" width="13.75390625" style="0" customWidth="1"/>
    <col min="248" max="248" width="3.25390625" style="0" customWidth="1"/>
    <col min="249" max="249" width="15.375" style="0" customWidth="1"/>
    <col min="250" max="250" width="3.25390625" style="0" customWidth="1"/>
    <col min="251" max="251" width="15.375" style="0" customWidth="1"/>
    <col min="252" max="252" width="3.25390625" style="0" customWidth="1"/>
    <col min="253" max="253" width="15.375" style="0" customWidth="1"/>
  </cols>
  <sheetData>
    <row r="1" spans="1:20" s="12" customFormat="1" ht="18" thickBot="1">
      <c r="A1" s="9" t="s">
        <v>54</v>
      </c>
      <c r="B1" s="10"/>
      <c r="C1" s="11"/>
      <c r="D1"/>
      <c r="E1" s="11"/>
      <c r="F1"/>
      <c r="G1" s="11"/>
      <c r="H1"/>
      <c r="I1" s="11"/>
      <c r="J1"/>
      <c r="K1" s="11"/>
      <c r="L1"/>
      <c r="M1"/>
      <c r="N1"/>
      <c r="O1"/>
      <c r="P1"/>
      <c r="Q1" s="11"/>
      <c r="R1"/>
      <c r="S1" s="11"/>
      <c r="T1"/>
    </row>
    <row r="2" spans="1:26" s="12" customFormat="1" ht="15" customHeight="1" thickBot="1">
      <c r="A2" s="13" t="s">
        <v>55</v>
      </c>
      <c r="B2" s="14" t="s">
        <v>56</v>
      </c>
      <c r="C2" s="15" t="s">
        <v>57</v>
      </c>
      <c r="D2" s="16"/>
      <c r="E2" s="15" t="s">
        <v>58</v>
      </c>
      <c r="F2" s="16"/>
      <c r="G2" s="15" t="s">
        <v>59</v>
      </c>
      <c r="H2" s="16"/>
      <c r="I2" s="15" t="s">
        <v>60</v>
      </c>
      <c r="J2" s="16"/>
      <c r="K2" s="15" t="s">
        <v>61</v>
      </c>
      <c r="L2" s="16"/>
      <c r="M2" s="17"/>
      <c r="N2" s="17"/>
      <c r="O2" s="15" t="s">
        <v>62</v>
      </c>
      <c r="P2" s="16"/>
      <c r="Q2" s="15" t="s">
        <v>63</v>
      </c>
      <c r="R2" s="16"/>
      <c r="S2" s="15" t="s">
        <v>64</v>
      </c>
      <c r="T2" s="16"/>
      <c r="U2" s="15" t="s">
        <v>64</v>
      </c>
      <c r="V2" s="16"/>
      <c r="W2" s="15" t="s">
        <v>65</v>
      </c>
      <c r="X2" s="16"/>
      <c r="Y2" s="15" t="s">
        <v>66</v>
      </c>
      <c r="Z2" s="16"/>
    </row>
    <row r="3" spans="1:26" s="12" customFormat="1" ht="21" customHeight="1">
      <c r="A3" s="18" t="s">
        <v>67</v>
      </c>
      <c r="B3" s="19">
        <v>41379</v>
      </c>
      <c r="C3" s="20"/>
      <c r="D3" s="21"/>
      <c r="E3" s="20"/>
      <c r="F3" s="21"/>
      <c r="G3" s="20"/>
      <c r="H3" s="21"/>
      <c r="I3" s="22"/>
      <c r="J3" s="21"/>
      <c r="K3" s="22"/>
      <c r="L3" s="21"/>
      <c r="M3" s="23"/>
      <c r="N3" s="23"/>
      <c r="O3" s="24"/>
      <c r="P3" s="21"/>
      <c r="Q3" s="20"/>
      <c r="R3" s="21"/>
      <c r="S3" s="25"/>
      <c r="T3" s="26"/>
      <c r="U3" s="25"/>
      <c r="V3" s="26"/>
      <c r="W3" s="25"/>
      <c r="X3" s="26"/>
      <c r="Y3" s="25"/>
      <c r="Z3" s="26"/>
    </row>
    <row r="4" spans="1:26" s="12" customFormat="1" ht="21" customHeight="1">
      <c r="A4" s="27" t="s">
        <v>68</v>
      </c>
      <c r="B4" s="28">
        <f>B3+1</f>
        <v>41380</v>
      </c>
      <c r="C4" s="29"/>
      <c r="D4" s="30"/>
      <c r="E4" s="29"/>
      <c r="F4" s="30"/>
      <c r="G4" s="29"/>
      <c r="H4" s="30"/>
      <c r="I4" s="29"/>
      <c r="J4" s="30"/>
      <c r="K4" s="29"/>
      <c r="L4" s="30"/>
      <c r="M4" s="31"/>
      <c r="N4" s="31"/>
      <c r="O4" s="32"/>
      <c r="P4" s="30"/>
      <c r="Q4" s="29"/>
      <c r="R4" s="30"/>
      <c r="S4" s="29"/>
      <c r="T4" s="33"/>
      <c r="U4" s="29"/>
      <c r="V4" s="33"/>
      <c r="W4" s="29"/>
      <c r="X4" s="33"/>
      <c r="Y4" s="29"/>
      <c r="Z4" s="33"/>
    </row>
    <row r="5" spans="1:26" ht="21" customHeight="1">
      <c r="A5" s="27" t="s">
        <v>69</v>
      </c>
      <c r="B5" s="28">
        <f aca="true" t="shared" si="0" ref="B5:B22">B4+1</f>
        <v>41381</v>
      </c>
      <c r="C5" s="29"/>
      <c r="D5" s="30"/>
      <c r="E5" s="29"/>
      <c r="F5" s="30"/>
      <c r="G5" s="29"/>
      <c r="H5" s="30"/>
      <c r="I5" s="29"/>
      <c r="J5" s="30"/>
      <c r="K5" s="29"/>
      <c r="L5" s="30"/>
      <c r="M5" s="31"/>
      <c r="N5" s="31"/>
      <c r="O5" s="32"/>
      <c r="P5" s="30"/>
      <c r="Q5" s="29"/>
      <c r="R5" s="30"/>
      <c r="S5" s="29"/>
      <c r="T5" s="34"/>
      <c r="U5" s="29"/>
      <c r="V5" s="34"/>
      <c r="W5" s="29"/>
      <c r="X5" s="35"/>
      <c r="Y5" s="29"/>
      <c r="Z5" s="35"/>
    </row>
    <row r="6" spans="1:26" ht="21" customHeight="1">
      <c r="A6" s="27" t="s">
        <v>70</v>
      </c>
      <c r="B6" s="28">
        <f t="shared" si="0"/>
        <v>41382</v>
      </c>
      <c r="C6" s="36"/>
      <c r="D6" s="37"/>
      <c r="E6" s="36"/>
      <c r="F6" s="37"/>
      <c r="G6" s="36"/>
      <c r="H6" s="37"/>
      <c r="I6" s="36"/>
      <c r="J6" s="37"/>
      <c r="K6" s="36"/>
      <c r="L6" s="37"/>
      <c r="M6" s="38"/>
      <c r="N6" s="38"/>
      <c r="O6" s="39"/>
      <c r="P6" s="37"/>
      <c r="Q6" s="40"/>
      <c r="R6" s="41"/>
      <c r="S6" s="40">
        <v>1</v>
      </c>
      <c r="T6" s="34" t="s">
        <v>71</v>
      </c>
      <c r="U6" s="40">
        <v>1</v>
      </c>
      <c r="V6" s="34" t="s">
        <v>71</v>
      </c>
      <c r="W6" s="40">
        <v>1</v>
      </c>
      <c r="X6" s="34" t="s">
        <v>71</v>
      </c>
      <c r="Y6" s="40">
        <v>1</v>
      </c>
      <c r="Z6" s="34" t="s">
        <v>71</v>
      </c>
    </row>
    <row r="7" spans="1:26" ht="21" customHeight="1">
      <c r="A7" s="27" t="s">
        <v>72</v>
      </c>
      <c r="B7" s="28">
        <f t="shared" si="0"/>
        <v>41383</v>
      </c>
      <c r="C7" s="36"/>
      <c r="D7" s="37"/>
      <c r="E7" s="36"/>
      <c r="F7" s="37"/>
      <c r="G7" s="36"/>
      <c r="H7" s="37"/>
      <c r="I7" s="36"/>
      <c r="J7" s="37"/>
      <c r="K7" s="36"/>
      <c r="L7" s="37"/>
      <c r="M7" s="38"/>
      <c r="N7" s="38"/>
      <c r="O7" s="42"/>
      <c r="P7" s="43"/>
      <c r="Q7" s="36"/>
      <c r="R7" s="37"/>
      <c r="S7" s="36">
        <v>2</v>
      </c>
      <c r="T7" s="34" t="s">
        <v>73</v>
      </c>
      <c r="U7" s="36">
        <v>2</v>
      </c>
      <c r="V7" s="34" t="s">
        <v>73</v>
      </c>
      <c r="W7" s="36">
        <v>2</v>
      </c>
      <c r="X7" s="34" t="s">
        <v>73</v>
      </c>
      <c r="Y7" s="36">
        <v>2</v>
      </c>
      <c r="Z7" s="34" t="s">
        <v>73</v>
      </c>
    </row>
    <row r="8" spans="1:26" ht="21" customHeight="1">
      <c r="A8" s="27" t="s">
        <v>74</v>
      </c>
      <c r="B8" s="28">
        <f t="shared" si="0"/>
        <v>41384</v>
      </c>
      <c r="C8" s="36"/>
      <c r="D8" s="37"/>
      <c r="E8" s="36"/>
      <c r="F8" s="37"/>
      <c r="G8" s="36"/>
      <c r="H8" s="37"/>
      <c r="I8" s="36"/>
      <c r="J8" s="37"/>
      <c r="K8" s="36"/>
      <c r="L8" s="37"/>
      <c r="M8" s="38"/>
      <c r="N8" s="38"/>
      <c r="O8" s="39">
        <v>1</v>
      </c>
      <c r="P8" s="37" t="s">
        <v>71</v>
      </c>
      <c r="Q8" s="39">
        <v>1</v>
      </c>
      <c r="R8" s="37" t="s">
        <v>71</v>
      </c>
      <c r="S8" s="36">
        <v>3</v>
      </c>
      <c r="T8" s="34" t="s">
        <v>75</v>
      </c>
      <c r="U8" s="36">
        <v>3</v>
      </c>
      <c r="V8" s="34" t="s">
        <v>75</v>
      </c>
      <c r="W8" s="36">
        <v>3</v>
      </c>
      <c r="X8" s="34" t="s">
        <v>75</v>
      </c>
      <c r="Y8" s="36">
        <v>3</v>
      </c>
      <c r="Z8" s="34" t="s">
        <v>75</v>
      </c>
    </row>
    <row r="9" spans="1:26" ht="21" customHeight="1">
      <c r="A9" s="44" t="s">
        <v>76</v>
      </c>
      <c r="B9" s="45">
        <f t="shared" si="0"/>
        <v>41385</v>
      </c>
      <c r="C9" s="40"/>
      <c r="D9" s="41"/>
      <c r="E9" s="40"/>
      <c r="F9" s="41"/>
      <c r="G9" s="40"/>
      <c r="H9" s="41"/>
      <c r="I9" s="40"/>
      <c r="J9" s="41"/>
      <c r="K9" s="36"/>
      <c r="L9" s="41"/>
      <c r="M9" s="46"/>
      <c r="N9" s="46"/>
      <c r="O9" s="39">
        <v>2</v>
      </c>
      <c r="P9" s="37" t="s">
        <v>77</v>
      </c>
      <c r="Q9" s="39">
        <v>2</v>
      </c>
      <c r="R9" s="37" t="s">
        <v>77</v>
      </c>
      <c r="S9" s="36">
        <v>4</v>
      </c>
      <c r="T9" s="34" t="s">
        <v>78</v>
      </c>
      <c r="U9" s="36">
        <v>4</v>
      </c>
      <c r="V9" s="34" t="s">
        <v>78</v>
      </c>
      <c r="W9" s="36">
        <v>4</v>
      </c>
      <c r="X9" s="34" t="s">
        <v>78</v>
      </c>
      <c r="Y9" s="36">
        <v>4</v>
      </c>
      <c r="Z9" s="34" t="s">
        <v>78</v>
      </c>
    </row>
    <row r="10" spans="1:26" s="49" customFormat="1" ht="21" customHeight="1">
      <c r="A10" s="47" t="s">
        <v>67</v>
      </c>
      <c r="B10" s="45">
        <f t="shared" si="0"/>
        <v>41386</v>
      </c>
      <c r="C10" s="36"/>
      <c r="D10" s="37"/>
      <c r="E10" s="36"/>
      <c r="F10" s="37"/>
      <c r="G10" s="36"/>
      <c r="H10" s="37"/>
      <c r="I10" s="36">
        <v>1</v>
      </c>
      <c r="J10" s="37" t="s">
        <v>79</v>
      </c>
      <c r="K10" s="36">
        <v>1</v>
      </c>
      <c r="L10" s="37" t="s">
        <v>79</v>
      </c>
      <c r="M10" s="39">
        <v>1</v>
      </c>
      <c r="N10" s="48" t="s">
        <v>79</v>
      </c>
      <c r="O10" s="39">
        <v>3</v>
      </c>
      <c r="P10" s="37" t="s">
        <v>80</v>
      </c>
      <c r="Q10" s="39">
        <v>3</v>
      </c>
      <c r="R10" s="37" t="s">
        <v>80</v>
      </c>
      <c r="S10" s="36">
        <v>5</v>
      </c>
      <c r="T10" s="37" t="s">
        <v>80</v>
      </c>
      <c r="U10" s="36">
        <v>5</v>
      </c>
      <c r="V10" s="37" t="s">
        <v>80</v>
      </c>
      <c r="W10" s="36">
        <v>5</v>
      </c>
      <c r="X10" s="37" t="s">
        <v>80</v>
      </c>
      <c r="Y10" s="36">
        <v>5</v>
      </c>
      <c r="Z10" s="37" t="s">
        <v>80</v>
      </c>
    </row>
    <row r="11" spans="1:26" s="49" customFormat="1" ht="21" customHeight="1">
      <c r="A11" s="27" t="s">
        <v>68</v>
      </c>
      <c r="B11" s="28">
        <f t="shared" si="0"/>
        <v>41387</v>
      </c>
      <c r="C11" s="36"/>
      <c r="D11" s="37"/>
      <c r="E11" s="36"/>
      <c r="F11" s="37"/>
      <c r="G11" s="36">
        <f>G10+1</f>
        <v>1</v>
      </c>
      <c r="H11" s="37" t="s">
        <v>79</v>
      </c>
      <c r="I11" s="36">
        <f>I10+1</f>
        <v>2</v>
      </c>
      <c r="J11" s="37" t="s">
        <v>81</v>
      </c>
      <c r="K11" s="36">
        <f>K10+1</f>
        <v>2</v>
      </c>
      <c r="L11" s="37" t="s">
        <v>81</v>
      </c>
      <c r="M11" s="39">
        <f>M10+1</f>
        <v>2</v>
      </c>
      <c r="N11" s="48" t="s">
        <v>81</v>
      </c>
      <c r="O11" s="39">
        <v>4</v>
      </c>
      <c r="P11" s="37" t="s">
        <v>82</v>
      </c>
      <c r="Q11" s="39">
        <v>4</v>
      </c>
      <c r="R11" s="37" t="s">
        <v>82</v>
      </c>
      <c r="S11" s="36">
        <v>6</v>
      </c>
      <c r="T11" s="37" t="s">
        <v>82</v>
      </c>
      <c r="U11" s="36">
        <v>6</v>
      </c>
      <c r="V11" s="37" t="s">
        <v>82</v>
      </c>
      <c r="W11" s="36">
        <v>6</v>
      </c>
      <c r="X11" s="37" t="s">
        <v>82</v>
      </c>
      <c r="Y11" s="36">
        <v>6</v>
      </c>
      <c r="Z11" s="37" t="s">
        <v>82</v>
      </c>
    </row>
    <row r="12" spans="1:26" ht="21" customHeight="1">
      <c r="A12" s="50" t="s">
        <v>69</v>
      </c>
      <c r="B12" s="51">
        <f t="shared" si="0"/>
        <v>41388</v>
      </c>
      <c r="C12" s="52">
        <f>C11+1</f>
        <v>1</v>
      </c>
      <c r="D12" s="53" t="s">
        <v>83</v>
      </c>
      <c r="E12" s="52">
        <f>E11+1</f>
        <v>1</v>
      </c>
      <c r="F12" s="53" t="s">
        <v>83</v>
      </c>
      <c r="G12" s="52">
        <f>G11+1</f>
        <v>2</v>
      </c>
      <c r="H12" s="53" t="s">
        <v>83</v>
      </c>
      <c r="I12" s="52">
        <f>I11+1</f>
        <v>3</v>
      </c>
      <c r="J12" s="53" t="s">
        <v>83</v>
      </c>
      <c r="K12" s="52">
        <v>3</v>
      </c>
      <c r="L12" s="53" t="s">
        <v>83</v>
      </c>
      <c r="M12" s="54">
        <v>3</v>
      </c>
      <c r="N12" s="55" t="s">
        <v>83</v>
      </c>
      <c r="O12" s="54">
        <v>5</v>
      </c>
      <c r="P12" s="53" t="s">
        <v>84</v>
      </c>
      <c r="Q12" s="52">
        <v>5</v>
      </c>
      <c r="R12" s="53" t="s">
        <v>84</v>
      </c>
      <c r="S12" s="52">
        <v>7</v>
      </c>
      <c r="T12" s="53" t="s">
        <v>84</v>
      </c>
      <c r="U12" s="52">
        <v>7</v>
      </c>
      <c r="V12" s="53" t="s">
        <v>84</v>
      </c>
      <c r="W12" s="52">
        <v>7</v>
      </c>
      <c r="X12" s="53" t="s">
        <v>84</v>
      </c>
      <c r="Y12" s="52">
        <v>7</v>
      </c>
      <c r="Z12" s="53" t="s">
        <v>84</v>
      </c>
    </row>
    <row r="13" spans="1:26" ht="21" customHeight="1">
      <c r="A13" s="27" t="s">
        <v>70</v>
      </c>
      <c r="B13" s="28">
        <f t="shared" si="0"/>
        <v>41389</v>
      </c>
      <c r="C13" s="36">
        <f>C12+1</f>
        <v>2</v>
      </c>
      <c r="D13" s="37" t="s">
        <v>85</v>
      </c>
      <c r="E13" s="36">
        <f>E12+1</f>
        <v>2</v>
      </c>
      <c r="F13" s="37" t="s">
        <v>85</v>
      </c>
      <c r="G13" s="36">
        <f>G12+1</f>
        <v>3</v>
      </c>
      <c r="H13" s="37" t="s">
        <v>85</v>
      </c>
      <c r="I13" s="36">
        <f>I12+1</f>
        <v>4</v>
      </c>
      <c r="J13" s="37" t="s">
        <v>85</v>
      </c>
      <c r="K13" s="36">
        <f>K12+1</f>
        <v>4</v>
      </c>
      <c r="L13" s="37" t="s">
        <v>86</v>
      </c>
      <c r="M13" s="39">
        <f>M12+1</f>
        <v>4</v>
      </c>
      <c r="N13" s="48" t="s">
        <v>87</v>
      </c>
      <c r="O13" s="39">
        <v>6</v>
      </c>
      <c r="P13" s="37" t="s">
        <v>88</v>
      </c>
      <c r="Q13" s="36">
        <v>6</v>
      </c>
      <c r="R13" s="37" t="s">
        <v>88</v>
      </c>
      <c r="S13" s="36">
        <v>8</v>
      </c>
      <c r="T13" s="34" t="s">
        <v>86</v>
      </c>
      <c r="U13" s="36">
        <v>8</v>
      </c>
      <c r="V13" s="34" t="s">
        <v>86</v>
      </c>
      <c r="W13" s="36">
        <v>8</v>
      </c>
      <c r="X13" s="34" t="s">
        <v>86</v>
      </c>
      <c r="Y13" s="36">
        <v>8</v>
      </c>
      <c r="Z13" s="34" t="s">
        <v>86</v>
      </c>
    </row>
    <row r="14" spans="1:26" ht="21" customHeight="1">
      <c r="A14" s="27" t="s">
        <v>72</v>
      </c>
      <c r="B14" s="28">
        <f t="shared" si="0"/>
        <v>41390</v>
      </c>
      <c r="C14" s="36"/>
      <c r="D14" s="37"/>
      <c r="E14" s="36">
        <f>E13+1</f>
        <v>3</v>
      </c>
      <c r="F14" s="37" t="s">
        <v>89</v>
      </c>
      <c r="G14" s="36">
        <f>G13+1</f>
        <v>4</v>
      </c>
      <c r="H14" s="37" t="s">
        <v>79</v>
      </c>
      <c r="I14" s="36">
        <f>I13+1</f>
        <v>5</v>
      </c>
      <c r="J14" s="37" t="s">
        <v>79</v>
      </c>
      <c r="K14" s="36">
        <f>K13+1</f>
        <v>5</v>
      </c>
      <c r="L14" s="37" t="s">
        <v>90</v>
      </c>
      <c r="M14" s="39">
        <f>M13+1</f>
        <v>5</v>
      </c>
      <c r="N14" s="48" t="s">
        <v>91</v>
      </c>
      <c r="O14" s="39">
        <v>7</v>
      </c>
      <c r="P14" s="37" t="s">
        <v>92</v>
      </c>
      <c r="Q14" s="36">
        <v>7</v>
      </c>
      <c r="R14" s="37" t="s">
        <v>92</v>
      </c>
      <c r="S14" s="36">
        <v>9</v>
      </c>
      <c r="T14" s="34" t="s">
        <v>92</v>
      </c>
      <c r="U14" s="36">
        <v>9</v>
      </c>
      <c r="V14" s="34" t="s">
        <v>92</v>
      </c>
      <c r="W14" s="36">
        <v>9</v>
      </c>
      <c r="X14" s="34" t="s">
        <v>92</v>
      </c>
      <c r="Y14" s="36">
        <v>9</v>
      </c>
      <c r="Z14" s="34" t="s">
        <v>92</v>
      </c>
    </row>
    <row r="15" spans="1:26" ht="21" customHeight="1">
      <c r="A15" s="27" t="s">
        <v>74</v>
      </c>
      <c r="B15" s="28">
        <f t="shared" si="0"/>
        <v>41391</v>
      </c>
      <c r="C15" s="36"/>
      <c r="D15" s="37"/>
      <c r="E15" s="36"/>
      <c r="F15" s="37"/>
      <c r="G15" s="36"/>
      <c r="H15" s="37"/>
      <c r="I15" s="36"/>
      <c r="J15" s="37"/>
      <c r="K15" s="36">
        <v>6</v>
      </c>
      <c r="L15" s="37" t="s">
        <v>79</v>
      </c>
      <c r="M15" s="39">
        <v>6</v>
      </c>
      <c r="N15" s="48" t="s">
        <v>93</v>
      </c>
      <c r="O15" s="39">
        <v>8</v>
      </c>
      <c r="P15" s="37" t="s">
        <v>94</v>
      </c>
      <c r="Q15" s="36">
        <v>8</v>
      </c>
      <c r="R15" s="37" t="s">
        <v>94</v>
      </c>
      <c r="S15" s="36">
        <v>10</v>
      </c>
      <c r="T15" s="34" t="s">
        <v>94</v>
      </c>
      <c r="U15" s="36">
        <v>10</v>
      </c>
      <c r="V15" s="34" t="s">
        <v>94</v>
      </c>
      <c r="W15" s="36">
        <v>10</v>
      </c>
      <c r="X15" s="34" t="s">
        <v>94</v>
      </c>
      <c r="Y15" s="36">
        <v>10</v>
      </c>
      <c r="Z15" s="34" t="s">
        <v>94</v>
      </c>
    </row>
    <row r="16" spans="1:26" s="49" customFormat="1" ht="21" customHeight="1">
      <c r="A16" s="44" t="s">
        <v>76</v>
      </c>
      <c r="B16" s="45">
        <f t="shared" si="0"/>
        <v>41392</v>
      </c>
      <c r="C16" s="36"/>
      <c r="D16" s="37"/>
      <c r="E16" s="36"/>
      <c r="F16" s="37"/>
      <c r="G16" s="36"/>
      <c r="H16" s="37"/>
      <c r="I16" s="36"/>
      <c r="J16" s="37"/>
      <c r="K16" s="36"/>
      <c r="L16" s="37"/>
      <c r="M16" s="39">
        <f>M15+1</f>
        <v>7</v>
      </c>
      <c r="N16" s="38" t="s">
        <v>95</v>
      </c>
      <c r="O16" s="39"/>
      <c r="P16" s="37"/>
      <c r="Q16" s="36">
        <v>9</v>
      </c>
      <c r="R16" s="37" t="s">
        <v>79</v>
      </c>
      <c r="S16" s="36"/>
      <c r="T16" s="34"/>
      <c r="U16" s="36"/>
      <c r="V16" s="34"/>
      <c r="W16" s="36">
        <v>11</v>
      </c>
      <c r="X16" s="34" t="s">
        <v>79</v>
      </c>
      <c r="Y16" s="36">
        <v>11</v>
      </c>
      <c r="Z16" s="34" t="s">
        <v>96</v>
      </c>
    </row>
    <row r="17" spans="1:26" s="49" customFormat="1" ht="21" customHeight="1">
      <c r="A17" s="44" t="s">
        <v>67</v>
      </c>
      <c r="B17" s="45">
        <f t="shared" si="0"/>
        <v>41393</v>
      </c>
      <c r="C17" s="36"/>
      <c r="D17" s="37"/>
      <c r="E17" s="36"/>
      <c r="F17" s="37"/>
      <c r="G17" s="36"/>
      <c r="H17" s="37"/>
      <c r="I17" s="36"/>
      <c r="J17" s="37"/>
      <c r="K17" s="36"/>
      <c r="L17" s="37"/>
      <c r="M17" s="39">
        <f aca="true" t="shared" si="1" ref="M17:M22">M16+1</f>
        <v>8</v>
      </c>
      <c r="N17" s="38" t="s">
        <v>97</v>
      </c>
      <c r="O17" s="39"/>
      <c r="P17" s="37"/>
      <c r="Q17" s="36"/>
      <c r="R17" s="37"/>
      <c r="S17" s="36"/>
      <c r="T17" s="34"/>
      <c r="U17" s="36"/>
      <c r="V17" s="34"/>
      <c r="W17" s="36"/>
      <c r="X17" s="34"/>
      <c r="Y17" s="36">
        <v>12</v>
      </c>
      <c r="Z17" s="34" t="s">
        <v>79</v>
      </c>
    </row>
    <row r="18" spans="1:26" ht="21" customHeight="1">
      <c r="A18" s="27" t="s">
        <v>68</v>
      </c>
      <c r="B18" s="28">
        <f t="shared" si="0"/>
        <v>41394</v>
      </c>
      <c r="C18" s="36"/>
      <c r="D18" s="37"/>
      <c r="E18" s="36"/>
      <c r="F18" s="37"/>
      <c r="G18" s="36"/>
      <c r="H18" s="37"/>
      <c r="I18" s="36"/>
      <c r="J18" s="37"/>
      <c r="K18" s="36"/>
      <c r="L18" s="37"/>
      <c r="M18" s="39">
        <f t="shared" si="1"/>
        <v>9</v>
      </c>
      <c r="N18" s="38" t="s">
        <v>97</v>
      </c>
      <c r="O18" s="39"/>
      <c r="P18" s="37"/>
      <c r="Q18" s="36"/>
      <c r="R18" s="37"/>
      <c r="S18" s="36"/>
      <c r="T18" s="34"/>
      <c r="U18" s="36"/>
      <c r="V18" s="34"/>
      <c r="W18" s="36"/>
      <c r="X18" s="34"/>
      <c r="Y18" s="36"/>
      <c r="Z18" s="34"/>
    </row>
    <row r="19" spans="1:26" ht="21" customHeight="1">
      <c r="A19" s="27" t="s">
        <v>69</v>
      </c>
      <c r="B19" s="28">
        <f t="shared" si="0"/>
        <v>41395</v>
      </c>
      <c r="C19" s="36"/>
      <c r="D19" s="37"/>
      <c r="E19" s="36"/>
      <c r="F19" s="37"/>
      <c r="G19" s="36"/>
      <c r="H19" s="37"/>
      <c r="I19" s="36"/>
      <c r="J19" s="37"/>
      <c r="K19" s="36"/>
      <c r="L19" s="37"/>
      <c r="M19" s="39">
        <f t="shared" si="1"/>
        <v>10</v>
      </c>
      <c r="N19" s="38" t="s">
        <v>97</v>
      </c>
      <c r="O19" s="39"/>
      <c r="P19" s="37"/>
      <c r="Q19" s="36"/>
      <c r="R19" s="37"/>
      <c r="S19" s="36"/>
      <c r="T19" s="34"/>
      <c r="U19" s="36"/>
      <c r="V19" s="34"/>
      <c r="W19" s="36"/>
      <c r="X19" s="34"/>
      <c r="Y19" s="36"/>
      <c r="Z19" s="34"/>
    </row>
    <row r="20" spans="1:26" ht="21" customHeight="1">
      <c r="A20" s="27" t="s">
        <v>70</v>
      </c>
      <c r="B20" s="28">
        <f t="shared" si="0"/>
        <v>41396</v>
      </c>
      <c r="C20" s="36"/>
      <c r="D20" s="37"/>
      <c r="E20" s="36"/>
      <c r="F20" s="37"/>
      <c r="G20" s="36"/>
      <c r="H20" s="37"/>
      <c r="I20" s="36"/>
      <c r="J20" s="37"/>
      <c r="K20" s="36"/>
      <c r="L20" s="37"/>
      <c r="M20" s="39">
        <f t="shared" si="1"/>
        <v>11</v>
      </c>
      <c r="N20" s="38" t="s">
        <v>97</v>
      </c>
      <c r="O20" s="39"/>
      <c r="P20" s="37"/>
      <c r="Q20" s="36"/>
      <c r="R20" s="37"/>
      <c r="S20" s="36"/>
      <c r="T20" s="34"/>
      <c r="U20" s="36"/>
      <c r="V20" s="34"/>
      <c r="W20" s="36"/>
      <c r="X20" s="34"/>
      <c r="Y20" s="36"/>
      <c r="Z20" s="34"/>
    </row>
    <row r="21" spans="1:26" ht="21" customHeight="1">
      <c r="A21" s="27" t="s">
        <v>72</v>
      </c>
      <c r="B21" s="28">
        <f t="shared" si="0"/>
        <v>41397</v>
      </c>
      <c r="C21" s="36"/>
      <c r="D21" s="37"/>
      <c r="E21" s="36"/>
      <c r="F21" s="37"/>
      <c r="G21" s="36"/>
      <c r="H21" s="37"/>
      <c r="I21" s="36"/>
      <c r="J21" s="37"/>
      <c r="K21" s="36"/>
      <c r="L21" s="37"/>
      <c r="M21" s="39">
        <f t="shared" si="1"/>
        <v>12</v>
      </c>
      <c r="N21" s="38" t="s">
        <v>97</v>
      </c>
      <c r="O21" s="39"/>
      <c r="P21" s="37"/>
      <c r="Q21" s="36"/>
      <c r="R21" s="37"/>
      <c r="S21" s="36"/>
      <c r="T21" s="34"/>
      <c r="U21" s="36"/>
      <c r="V21" s="34"/>
      <c r="W21" s="36"/>
      <c r="X21" s="34"/>
      <c r="Y21" s="36"/>
      <c r="Z21" s="34"/>
    </row>
    <row r="22" spans="1:26" ht="21" customHeight="1" thickBot="1">
      <c r="A22" s="27" t="s">
        <v>74</v>
      </c>
      <c r="B22" s="56">
        <f t="shared" si="0"/>
        <v>41398</v>
      </c>
      <c r="C22" s="57"/>
      <c r="D22" s="58"/>
      <c r="E22" s="57"/>
      <c r="F22" s="58"/>
      <c r="G22" s="57"/>
      <c r="H22" s="58"/>
      <c r="I22" s="57"/>
      <c r="J22" s="58"/>
      <c r="K22" s="57"/>
      <c r="L22" s="58"/>
      <c r="M22" s="59">
        <f t="shared" si="1"/>
        <v>13</v>
      </c>
      <c r="N22" s="60" t="s">
        <v>97</v>
      </c>
      <c r="O22" s="59"/>
      <c r="P22" s="58"/>
      <c r="Q22" s="57"/>
      <c r="R22" s="58"/>
      <c r="S22" s="57"/>
      <c r="T22" s="61"/>
      <c r="U22" s="57"/>
      <c r="V22" s="61"/>
      <c r="W22" s="57"/>
      <c r="X22" s="61"/>
      <c r="Y22" s="57"/>
      <c r="Z22" s="61"/>
    </row>
    <row r="23" spans="2:8" ht="14.25" customHeight="1">
      <c r="B23" s="62"/>
      <c r="C23" s="62"/>
      <c r="D23" s="11"/>
      <c r="F23" s="63"/>
      <c r="G23" s="63"/>
      <c r="H23" s="63"/>
    </row>
    <row r="24" spans="2:8" ht="14.25" customHeight="1">
      <c r="B24" s="62"/>
      <c r="C24" s="62"/>
      <c r="D24" s="11"/>
      <c r="F24" s="63"/>
      <c r="G24" s="63"/>
      <c r="H24" s="63"/>
    </row>
    <row r="25" spans="2:8" ht="14.25" customHeight="1">
      <c r="B25" s="62"/>
      <c r="C25" s="62"/>
      <c r="D25" s="11"/>
      <c r="F25" s="63"/>
      <c r="G25" s="63"/>
      <c r="H25" s="63"/>
    </row>
    <row r="26" spans="2:8" ht="14.25" customHeight="1">
      <c r="B26" s="62"/>
      <c r="C26" s="62"/>
      <c r="D26" s="11"/>
      <c r="F26" s="63"/>
      <c r="G26" s="63"/>
      <c r="H26" s="63"/>
    </row>
    <row r="27" spans="1:4" ht="14.25" customHeight="1">
      <c r="A27" s="64"/>
      <c r="D27" s="65"/>
    </row>
    <row r="28" spans="2:20" ht="14.25" customHeight="1">
      <c r="B28" s="64"/>
      <c r="C28" s="64"/>
      <c r="D28" s="64"/>
      <c r="E28" s="64"/>
      <c r="F28" s="12"/>
      <c r="I28" s="64"/>
      <c r="K28" s="64"/>
      <c r="O28" s="12"/>
      <c r="P28" s="12"/>
      <c r="Q28" s="64"/>
      <c r="R28" s="12"/>
      <c r="S28" s="64"/>
      <c r="T28" s="12"/>
    </row>
    <row r="29" spans="2:20" ht="14.25" customHeight="1">
      <c r="B29" s="11"/>
      <c r="D29" s="11"/>
      <c r="E29" s="64"/>
      <c r="F29" s="12"/>
      <c r="I29" s="64"/>
      <c r="K29" s="64"/>
      <c r="O29" s="12"/>
      <c r="P29" s="12"/>
      <c r="Q29" s="64"/>
      <c r="R29" s="12"/>
      <c r="S29" s="64"/>
      <c r="T29" s="12"/>
    </row>
    <row r="30" spans="2:20" ht="14.25" customHeight="1">
      <c r="B30" s="62"/>
      <c r="C30" s="62"/>
      <c r="D30" s="11"/>
      <c r="E30" s="64"/>
      <c r="F30" s="63"/>
      <c r="G30" s="63"/>
      <c r="H30" s="63"/>
      <c r="I30" s="64"/>
      <c r="K30" s="64"/>
      <c r="O30" s="12"/>
      <c r="P30" s="12"/>
      <c r="Q30" s="64"/>
      <c r="R30" s="12"/>
      <c r="S30" s="64"/>
      <c r="T30" s="12"/>
    </row>
    <row r="31" spans="2:20" ht="14.25" customHeight="1">
      <c r="B31" s="62"/>
      <c r="C31" s="62"/>
      <c r="D31" s="11"/>
      <c r="E31" s="64"/>
      <c r="F31" s="63"/>
      <c r="G31" s="63"/>
      <c r="H31" s="63"/>
      <c r="I31" s="64"/>
      <c r="K31" s="64"/>
      <c r="O31" s="12"/>
      <c r="P31" s="12"/>
      <c r="Q31" s="64"/>
      <c r="R31" s="12"/>
      <c r="S31" s="64"/>
      <c r="T31" s="12"/>
    </row>
    <row r="32" spans="2:20" ht="14.25" customHeight="1">
      <c r="B32" s="62"/>
      <c r="C32" s="62"/>
      <c r="D32" s="11"/>
      <c r="E32" s="64"/>
      <c r="F32" s="63"/>
      <c r="G32" s="63"/>
      <c r="H32" s="63"/>
      <c r="I32" s="64"/>
      <c r="K32" s="64"/>
      <c r="O32" s="12"/>
      <c r="P32" s="12"/>
      <c r="Q32" s="64"/>
      <c r="R32" s="12"/>
      <c r="S32" s="64"/>
      <c r="T32" s="12"/>
    </row>
    <row r="33" spans="2:20" ht="14.25" customHeight="1">
      <c r="B33" s="62"/>
      <c r="C33" s="62"/>
      <c r="D33" s="11"/>
      <c r="E33" s="64"/>
      <c r="F33" s="63"/>
      <c r="G33" s="63"/>
      <c r="H33" s="63"/>
      <c r="I33" s="64"/>
      <c r="K33" s="64"/>
      <c r="O33" s="12"/>
      <c r="P33" s="12"/>
      <c r="Q33" s="64"/>
      <c r="R33" s="12"/>
      <c r="S33" s="64"/>
      <c r="T33" s="12"/>
    </row>
    <row r="34" spans="2:20" ht="14.25" customHeight="1">
      <c r="B34" s="62"/>
      <c r="C34" s="62"/>
      <c r="D34" s="11"/>
      <c r="E34" s="64"/>
      <c r="F34" s="63"/>
      <c r="G34" s="63"/>
      <c r="H34" s="63"/>
      <c r="I34" s="64"/>
      <c r="K34" s="64"/>
      <c r="O34" s="12"/>
      <c r="P34" s="12"/>
      <c r="Q34" s="64"/>
      <c r="R34" s="12"/>
      <c r="S34" s="64"/>
      <c r="T34" s="12"/>
    </row>
    <row r="35" spans="2:20" ht="14.25" customHeight="1">
      <c r="B35" s="62"/>
      <c r="C35" s="62"/>
      <c r="D35" s="11"/>
      <c r="E35" s="64"/>
      <c r="F35" s="63"/>
      <c r="G35" s="63"/>
      <c r="H35" s="63"/>
      <c r="I35" s="64"/>
      <c r="K35" s="64"/>
      <c r="O35" s="12"/>
      <c r="P35" s="12"/>
      <c r="Q35" s="64"/>
      <c r="R35" s="12"/>
      <c r="S35" s="64"/>
      <c r="T35" s="12"/>
    </row>
    <row r="36" spans="2:20" ht="14.25" customHeight="1">
      <c r="B36" s="62"/>
      <c r="C36" s="62"/>
      <c r="D36" s="11"/>
      <c r="E36" s="64"/>
      <c r="F36" s="63"/>
      <c r="G36" s="63"/>
      <c r="H36" s="63"/>
      <c r="I36" s="64"/>
      <c r="K36" s="64"/>
      <c r="O36" s="12"/>
      <c r="P36" s="12"/>
      <c r="Q36" s="64"/>
      <c r="R36" s="12"/>
      <c r="S36" s="64"/>
      <c r="T36" s="12"/>
    </row>
    <row r="37" spans="2:20" ht="14.25" customHeight="1">
      <c r="B37" s="62"/>
      <c r="C37" s="62"/>
      <c r="D37" s="11"/>
      <c r="E37" s="64"/>
      <c r="F37" s="63"/>
      <c r="G37" s="63"/>
      <c r="H37" s="63"/>
      <c r="I37" s="64"/>
      <c r="K37" s="64"/>
      <c r="O37" s="12"/>
      <c r="P37" s="12"/>
      <c r="Q37" s="64"/>
      <c r="R37" s="12"/>
      <c r="S37" s="64"/>
      <c r="T37" s="12"/>
    </row>
    <row r="38" spans="2:20" ht="14.25" customHeight="1">
      <c r="B38" s="62"/>
      <c r="C38" s="62"/>
      <c r="D38" s="11"/>
      <c r="E38" s="64"/>
      <c r="F38" s="63"/>
      <c r="G38" s="63"/>
      <c r="H38" s="63"/>
      <c r="I38" s="64"/>
      <c r="K38" s="64"/>
      <c r="O38" s="12"/>
      <c r="P38" s="12"/>
      <c r="Q38" s="64"/>
      <c r="R38" s="12"/>
      <c r="S38" s="64"/>
      <c r="T38" s="12"/>
    </row>
    <row r="39" spans="2:20" ht="14.25" customHeight="1">
      <c r="B39" s="62"/>
      <c r="C39" s="62"/>
      <c r="D39" s="11"/>
      <c r="E39" s="64"/>
      <c r="F39" s="63"/>
      <c r="G39" s="63"/>
      <c r="H39" s="63"/>
      <c r="I39" s="64"/>
      <c r="K39" s="64"/>
      <c r="O39" s="12"/>
      <c r="P39" s="12"/>
      <c r="Q39" s="64"/>
      <c r="R39" s="12"/>
      <c r="S39" s="64"/>
      <c r="T39" s="12"/>
    </row>
    <row r="40" spans="2:20" ht="14.25" customHeight="1">
      <c r="B40" s="62"/>
      <c r="C40" s="62"/>
      <c r="D40" s="11"/>
      <c r="E40" s="64"/>
      <c r="F40" s="63"/>
      <c r="G40" s="63"/>
      <c r="H40" s="63"/>
      <c r="I40" s="64"/>
      <c r="K40" s="64"/>
      <c r="O40" s="12"/>
      <c r="P40" s="12"/>
      <c r="Q40" s="64"/>
      <c r="R40" s="12"/>
      <c r="S40" s="64"/>
      <c r="T40" s="12"/>
    </row>
    <row r="41" spans="2:20" ht="14.25" customHeight="1">
      <c r="B41" s="62"/>
      <c r="C41" s="62"/>
      <c r="D41" s="11"/>
      <c r="E41" s="64"/>
      <c r="F41" s="63"/>
      <c r="G41" s="63"/>
      <c r="H41" s="63"/>
      <c r="I41" s="64"/>
      <c r="K41" s="64"/>
      <c r="O41" s="12"/>
      <c r="P41" s="12"/>
      <c r="Q41" s="64"/>
      <c r="R41" s="12"/>
      <c r="S41" s="64"/>
      <c r="T41" s="12"/>
    </row>
    <row r="42" spans="2:20" ht="14.25" customHeight="1">
      <c r="B42" s="62"/>
      <c r="C42" s="62"/>
      <c r="D42" s="11"/>
      <c r="E42" s="64"/>
      <c r="F42" s="63"/>
      <c r="G42" s="63"/>
      <c r="H42" s="63"/>
      <c r="I42" s="64"/>
      <c r="K42" s="64"/>
      <c r="O42" s="12"/>
      <c r="P42" s="12"/>
      <c r="Q42" s="64"/>
      <c r="R42" s="12"/>
      <c r="S42" s="64"/>
      <c r="T42" s="12"/>
    </row>
    <row r="43" spans="2:20" ht="14.25" customHeight="1">
      <c r="B43" s="62"/>
      <c r="C43" s="62"/>
      <c r="D43" s="11"/>
      <c r="E43" s="64"/>
      <c r="F43" s="63"/>
      <c r="G43" s="63"/>
      <c r="H43" s="63"/>
      <c r="I43" s="64"/>
      <c r="K43" s="64"/>
      <c r="O43" s="12"/>
      <c r="P43" s="12"/>
      <c r="Q43" s="64"/>
      <c r="R43" s="12"/>
      <c r="S43" s="64"/>
      <c r="T43" s="12"/>
    </row>
    <row r="44" spans="2:20" ht="14.25" customHeight="1">
      <c r="B44" s="62"/>
      <c r="C44" s="62"/>
      <c r="D44" s="11"/>
      <c r="E44" s="64"/>
      <c r="F44" s="63"/>
      <c r="G44" s="63"/>
      <c r="H44" s="63"/>
      <c r="I44" s="64"/>
      <c r="K44" s="64"/>
      <c r="O44" s="12"/>
      <c r="P44" s="12"/>
      <c r="Q44" s="64"/>
      <c r="R44" s="12"/>
      <c r="S44" s="64"/>
      <c r="T44" s="12"/>
    </row>
    <row r="45" spans="2:20" ht="14.25" customHeight="1">
      <c r="B45" s="62"/>
      <c r="C45" s="62"/>
      <c r="D45" s="11"/>
      <c r="E45" s="64"/>
      <c r="F45" s="63"/>
      <c r="G45" s="63"/>
      <c r="H45" s="63"/>
      <c r="I45" s="64"/>
      <c r="K45" s="64"/>
      <c r="O45" s="12"/>
      <c r="P45" s="12"/>
      <c r="Q45" s="64"/>
      <c r="R45" s="12"/>
      <c r="S45" s="64"/>
      <c r="T45" s="12"/>
    </row>
    <row r="46" spans="2:20" ht="14.25" customHeight="1">
      <c r="B46" s="62"/>
      <c r="C46" s="62"/>
      <c r="D46" s="11"/>
      <c r="E46" s="64"/>
      <c r="F46" s="63"/>
      <c r="G46" s="63"/>
      <c r="H46" s="63"/>
      <c r="I46" s="64"/>
      <c r="K46" s="64"/>
      <c r="O46" s="12"/>
      <c r="P46" s="12"/>
      <c r="Q46" s="64"/>
      <c r="R46" s="12"/>
      <c r="S46" s="64"/>
      <c r="T46" s="12"/>
    </row>
    <row r="47" spans="2:20" ht="14.25" customHeight="1">
      <c r="B47" s="62"/>
      <c r="C47" s="62"/>
      <c r="D47" s="11"/>
      <c r="E47" s="64"/>
      <c r="F47" s="63"/>
      <c r="G47" s="63"/>
      <c r="H47" s="63"/>
      <c r="I47" s="64"/>
      <c r="K47" s="64"/>
      <c r="O47" s="12"/>
      <c r="P47" s="12"/>
      <c r="Q47" s="64"/>
      <c r="R47" s="12"/>
      <c r="S47" s="64"/>
      <c r="T47" s="12"/>
    </row>
    <row r="48" spans="2:20" ht="14.25" customHeight="1">
      <c r="B48" s="62"/>
      <c r="C48" s="62"/>
      <c r="D48" s="11"/>
      <c r="E48" s="64"/>
      <c r="F48" s="63"/>
      <c r="G48" s="63"/>
      <c r="H48" s="63"/>
      <c r="I48" s="64"/>
      <c r="K48" s="64"/>
      <c r="O48" s="12"/>
      <c r="P48" s="12"/>
      <c r="Q48" s="64"/>
      <c r="R48" s="12"/>
      <c r="S48" s="64"/>
      <c r="T48" s="12"/>
    </row>
    <row r="49" spans="2:20" ht="14.25" customHeight="1">
      <c r="B49" s="62"/>
      <c r="C49" s="62"/>
      <c r="D49" s="11"/>
      <c r="E49" s="64"/>
      <c r="F49" s="63"/>
      <c r="G49" s="63"/>
      <c r="H49" s="63"/>
      <c r="I49" s="64"/>
      <c r="K49" s="64"/>
      <c r="O49" s="12"/>
      <c r="P49" s="12"/>
      <c r="Q49" s="64"/>
      <c r="R49" s="12"/>
      <c r="S49" s="64"/>
      <c r="T49" s="12"/>
    </row>
    <row r="50" spans="2:8" ht="14.25" customHeight="1">
      <c r="B50" s="62"/>
      <c r="C50" s="62"/>
      <c r="D50" s="11"/>
      <c r="F50" s="63"/>
      <c r="G50" s="63"/>
      <c r="H50" s="63"/>
    </row>
    <row r="51" spans="2:8" ht="14.25" customHeight="1">
      <c r="B51" s="62"/>
      <c r="C51" s="62"/>
      <c r="D51" s="11"/>
      <c r="F51" s="63"/>
      <c r="G51" s="63"/>
      <c r="H51" s="63"/>
    </row>
    <row r="52" ht="14.25" customHeight="1">
      <c r="D52" s="65"/>
    </row>
    <row r="53" ht="14.25" customHeight="1"/>
    <row r="54" ht="14.25" customHeight="1"/>
    <row r="55" ht="14.25" customHeight="1"/>
    <row r="56" ht="14.25" customHeight="1"/>
    <row r="57" ht="14.25" customHeight="1">
      <c r="B57"/>
    </row>
    <row r="58" ht="14.25" customHeight="1">
      <c r="B58"/>
    </row>
    <row r="59" ht="14.25" customHeight="1">
      <c r="B59"/>
    </row>
    <row r="60" ht="14.25" customHeight="1">
      <c r="B60"/>
    </row>
    <row r="61" ht="14.25" customHeight="1">
      <c r="B61"/>
    </row>
    <row r="62" ht="14.25" customHeight="1">
      <c r="B62"/>
    </row>
    <row r="63" ht="14.25" customHeight="1">
      <c r="B63"/>
    </row>
    <row r="64" ht="14.25" customHeight="1">
      <c r="B64"/>
    </row>
    <row r="65" ht="14.25" customHeight="1">
      <c r="B65"/>
    </row>
    <row r="66" ht="14.25" customHeight="1">
      <c r="B66"/>
    </row>
    <row r="67" ht="14.25" customHeight="1">
      <c r="B67"/>
    </row>
    <row r="68" ht="14.25" customHeight="1">
      <c r="B68"/>
    </row>
    <row r="69" ht="14.25" customHeight="1">
      <c r="B69"/>
    </row>
    <row r="70" ht="14.25" customHeight="1">
      <c r="B70"/>
    </row>
    <row r="71" ht="14.25" customHeight="1">
      <c r="B71"/>
    </row>
    <row r="72" ht="14.25" customHeight="1">
      <c r="B72"/>
    </row>
    <row r="73" ht="14.25" customHeight="1">
      <c r="B73"/>
    </row>
    <row r="74" ht="14.25" customHeight="1">
      <c r="B74"/>
    </row>
    <row r="75" ht="14.25" customHeight="1">
      <c r="B75"/>
    </row>
    <row r="76" ht="14.25" customHeight="1">
      <c r="B76"/>
    </row>
    <row r="77" ht="14.25" customHeight="1">
      <c r="B77"/>
    </row>
    <row r="78" ht="14.25" customHeight="1">
      <c r="B78"/>
    </row>
    <row r="79" ht="14.25" customHeight="1">
      <c r="B79"/>
    </row>
    <row r="80" ht="14.25" customHeight="1">
      <c r="B80"/>
    </row>
    <row r="81" ht="14.25" customHeight="1">
      <c r="B81"/>
    </row>
    <row r="82" ht="14.25" customHeight="1">
      <c r="B82"/>
    </row>
    <row r="83" ht="14.25" customHeight="1">
      <c r="B83"/>
    </row>
    <row r="84" ht="14.25" customHeight="1">
      <c r="B84"/>
    </row>
    <row r="85" ht="14.25" customHeight="1">
      <c r="B85"/>
    </row>
    <row r="86" ht="14.25" customHeight="1">
      <c r="B86"/>
    </row>
    <row r="87" ht="14.25" customHeight="1">
      <c r="B87"/>
    </row>
    <row r="88" ht="14.25" customHeight="1">
      <c r="B88"/>
    </row>
    <row r="89" ht="14.25" customHeight="1">
      <c r="B89"/>
    </row>
    <row r="90" ht="14.25" customHeight="1">
      <c r="B90"/>
    </row>
    <row r="91" ht="14.25" customHeight="1">
      <c r="B91"/>
    </row>
    <row r="92" ht="14.25" customHeight="1">
      <c r="B92"/>
    </row>
  </sheetData>
  <sheetProtection/>
  <mergeCells count="37">
    <mergeCell ref="F51:H51"/>
    <mergeCell ref="F45:H45"/>
    <mergeCell ref="F46:H46"/>
    <mergeCell ref="F47:H47"/>
    <mergeCell ref="F48:H48"/>
    <mergeCell ref="F49:H49"/>
    <mergeCell ref="F50:H50"/>
    <mergeCell ref="F39:H39"/>
    <mergeCell ref="F40:H40"/>
    <mergeCell ref="F41:H41"/>
    <mergeCell ref="F42:H42"/>
    <mergeCell ref="F43:H43"/>
    <mergeCell ref="F44:H44"/>
    <mergeCell ref="F33:H33"/>
    <mergeCell ref="F34:H34"/>
    <mergeCell ref="F35:H35"/>
    <mergeCell ref="F36:H36"/>
    <mergeCell ref="F37:H37"/>
    <mergeCell ref="F38:H38"/>
    <mergeCell ref="F24:H24"/>
    <mergeCell ref="F25:H25"/>
    <mergeCell ref="F26:H26"/>
    <mergeCell ref="F30:H30"/>
    <mergeCell ref="F31:H31"/>
    <mergeCell ref="F32:H32"/>
    <mergeCell ref="Q2:R2"/>
    <mergeCell ref="S2:T2"/>
    <mergeCell ref="U2:V2"/>
    <mergeCell ref="W2:X2"/>
    <mergeCell ref="Y2:Z2"/>
    <mergeCell ref="F23:H23"/>
    <mergeCell ref="C2:D2"/>
    <mergeCell ref="E2:F2"/>
    <mergeCell ref="G2:H2"/>
    <mergeCell ref="I2:J2"/>
    <mergeCell ref="K2:L2"/>
    <mergeCell ref="O2:P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Mustafa</cp:lastModifiedBy>
  <dcterms:created xsi:type="dcterms:W3CDTF">2017-05-02T13:45:27Z</dcterms:created>
  <dcterms:modified xsi:type="dcterms:W3CDTF">2017-06-10T20:38:11Z</dcterms:modified>
  <cp:category/>
  <cp:version/>
  <cp:contentType/>
  <cp:contentStatus/>
</cp:coreProperties>
</file>